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8_rozpočet\final_rozpočet\"/>
    </mc:Choice>
  </mc:AlternateContent>
  <bookViews>
    <workbookView xWindow="0" yWindow="0" windowWidth="24000" windowHeight="9285"/>
  </bookViews>
  <sheets>
    <sheet name="Závazné ukazatele_inv.výdajů" sheetId="1" r:id="rId1"/>
  </sheets>
  <externalReferences>
    <externalReference r:id="rId2"/>
  </externalReferences>
  <definedNames>
    <definedName name="_xlnm._FilterDatabase" localSheetId="0" hidden="1">'Závazné ukazatele_inv.výdajů'!$A$4:$J$58</definedName>
    <definedName name="_xlnm.Print_Titles" localSheetId="0">'Závazné ukazatele_inv.výdajů'!$3:$3</definedName>
    <definedName name="_xlnm.Print_Area" localSheetId="0">'Závazné ukazatele_inv.výdajů'!$A$1:$J$66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  <c r="J58" i="1"/>
  <c r="H58" i="1"/>
  <c r="J57" i="1"/>
  <c r="G57" i="1"/>
  <c r="J56" i="1"/>
  <c r="H56" i="1"/>
  <c r="J55" i="1"/>
  <c r="H55" i="1"/>
  <c r="J54" i="1"/>
  <c r="H54" i="1"/>
  <c r="J53" i="1"/>
  <c r="H53" i="1"/>
  <c r="J52" i="1"/>
  <c r="H52" i="1"/>
  <c r="G52" i="1"/>
  <c r="J51" i="1"/>
  <c r="H51" i="1"/>
  <c r="J47" i="1"/>
  <c r="J46" i="1"/>
  <c r="H46" i="1"/>
  <c r="G46" i="1"/>
  <c r="J45" i="1"/>
  <c r="J44" i="1"/>
  <c r="J43" i="1"/>
  <c r="H43" i="1"/>
  <c r="J42" i="1"/>
  <c r="G42" i="1"/>
  <c r="J41" i="1"/>
  <c r="H41" i="1"/>
  <c r="J40" i="1"/>
  <c r="J39" i="1"/>
  <c r="H39" i="1"/>
  <c r="J38" i="1"/>
  <c r="J37" i="1"/>
  <c r="H37" i="1"/>
  <c r="G37" i="1"/>
  <c r="J36" i="1"/>
  <c r="J35" i="1"/>
  <c r="J34" i="1"/>
  <c r="H34" i="1"/>
  <c r="J32" i="1"/>
  <c r="J31" i="1"/>
  <c r="I31" i="1"/>
  <c r="J30" i="1"/>
  <c r="J29" i="1"/>
  <c r="J28" i="1"/>
  <c r="J27" i="1"/>
  <c r="J26" i="1"/>
  <c r="H26" i="1"/>
  <c r="J25" i="1"/>
  <c r="I25" i="1"/>
  <c r="H25" i="1"/>
  <c r="J24" i="1"/>
  <c r="I24" i="1"/>
  <c r="H24" i="1"/>
  <c r="J23" i="1"/>
  <c r="J22" i="1"/>
  <c r="J21" i="1"/>
  <c r="J20" i="1"/>
  <c r="J19" i="1"/>
  <c r="J18" i="1"/>
  <c r="J17" i="1"/>
  <c r="J16" i="1"/>
  <c r="I16" i="1"/>
  <c r="J15" i="1"/>
  <c r="I15" i="1"/>
  <c r="H15" i="1"/>
  <c r="J14" i="1"/>
  <c r="H14" i="1"/>
  <c r="J13" i="1"/>
  <c r="H13" i="1"/>
  <c r="I13" i="1" s="1"/>
  <c r="J12" i="1"/>
  <c r="J11" i="1"/>
  <c r="H11" i="1"/>
  <c r="I11" i="1" s="1"/>
  <c r="J10" i="1"/>
  <c r="I10" i="1"/>
  <c r="H10" i="1"/>
  <c r="J9" i="1"/>
  <c r="J8" i="1"/>
  <c r="J7" i="1"/>
  <c r="I7" i="1"/>
  <c r="J6" i="1"/>
  <c r="H6" i="1"/>
  <c r="J5" i="1"/>
  <c r="J59" i="1" s="1"/>
  <c r="H5" i="1"/>
  <c r="I5" i="1" s="1"/>
  <c r="I59" i="1" s="1"/>
  <c r="J4" i="1"/>
  <c r="H4" i="1"/>
  <c r="H59" i="1" s="1"/>
</calcChain>
</file>

<file path=xl/sharedStrings.xml><?xml version="1.0" encoding="utf-8"?>
<sst xmlns="http://schemas.openxmlformats.org/spreadsheetml/2006/main" count="194" uniqueCount="108">
  <si>
    <t>Příloha č. 3 - návrh rozpočtu na rok 2018</t>
  </si>
  <si>
    <t>Návrh rozpočtu investičních výdajů na rok 2018</t>
  </si>
  <si>
    <t>Odd.par.</t>
  </si>
  <si>
    <t>Položka</t>
  </si>
  <si>
    <t>ORG</t>
  </si>
  <si>
    <t>UZ</t>
  </si>
  <si>
    <t>Odbor</t>
  </si>
  <si>
    <t>Objekt (místo inv. akce)</t>
  </si>
  <si>
    <t>Popis investiční akce</t>
  </si>
  <si>
    <t>Celkové předpokládané inv. náklady</t>
  </si>
  <si>
    <t>Převod z roku 2017</t>
  </si>
  <si>
    <t>Rozpočet rok 2018</t>
  </si>
  <si>
    <t>HSI</t>
  </si>
  <si>
    <t>katastr Horních Počernice</t>
  </si>
  <si>
    <t>sportovní hala</t>
  </si>
  <si>
    <t xml:space="preserve"> </t>
  </si>
  <si>
    <t>Areál Chvalského tvrze</t>
  </si>
  <si>
    <t>rekonstrukce objektu stodoly</t>
  </si>
  <si>
    <t>Rekonstrukce fasády objektu Špejchar</t>
  </si>
  <si>
    <t xml:space="preserve">BD Mezilesí </t>
  </si>
  <si>
    <t>rekonstrukce střechy</t>
  </si>
  <si>
    <t>PD startovací byty</t>
  </si>
  <si>
    <t>PD vícegenerační dům</t>
  </si>
  <si>
    <t>U DPS</t>
  </si>
  <si>
    <t>výkup pozemku pro denní stacionář</t>
  </si>
  <si>
    <t>Stavba denního stacionáře</t>
  </si>
  <si>
    <t>Mezileší 2058</t>
  </si>
  <si>
    <t>Rekonstrukce RC MUM</t>
  </si>
  <si>
    <t>ZŠ Stoliňská</t>
  </si>
  <si>
    <t>PD klimatizace do nové budovy 2440</t>
  </si>
  <si>
    <t>Nabíjecí stanice pro elektromobily</t>
  </si>
  <si>
    <t>Jívanská 647</t>
  </si>
  <si>
    <t>PD pro přístavbu budovy ÚMČ P 20 - Jívanská 647</t>
  </si>
  <si>
    <t>Výkup pozemků</t>
  </si>
  <si>
    <t>Slatiňanská ulice</t>
  </si>
  <si>
    <t>Sanace skály</t>
  </si>
  <si>
    <t>Jívanská 635</t>
  </si>
  <si>
    <t>Zabezpečovací zařízení proti úniku vody</t>
  </si>
  <si>
    <t>Stavební úpravy budovy ÚMČ</t>
  </si>
  <si>
    <t>ZŠ Ratibořická</t>
  </si>
  <si>
    <t>Dílny</t>
  </si>
  <si>
    <t>FZŠ Chodovická a gymnázium</t>
  </si>
  <si>
    <t>Rekonstrukce ležatých rozvodů II. etapa</t>
  </si>
  <si>
    <t>Rekonstrukce toalet a invalidní WC</t>
  </si>
  <si>
    <t>ZŠ a MŠ Spojenců</t>
  </si>
  <si>
    <t>Vzduchotechnika a klimatizace pro hospodářský pavilon</t>
  </si>
  <si>
    <t>ČOV bývalá</t>
  </si>
  <si>
    <t>rekonstrukce objektu</t>
  </si>
  <si>
    <t>Pozemek 4276/1</t>
  </si>
  <si>
    <t>Vybudování sportoviště</t>
  </si>
  <si>
    <t>´´0008861001502</t>
  </si>
  <si>
    <t>ul. Ve Žlíbku</t>
  </si>
  <si>
    <t>chodníky</t>
  </si>
  <si>
    <t>´´0010259137541</t>
  </si>
  <si>
    <t>Náchodská 754</t>
  </si>
  <si>
    <t>Rekonstrukce objektu - pozastávka</t>
  </si>
  <si>
    <t>´´0080221000000</t>
  </si>
  <si>
    <t>90***</t>
  </si>
  <si>
    <t xml:space="preserve">Rekonstrukce komunikace Mezilesí - dotace z MHMP </t>
  </si>
  <si>
    <t>´´0080222000000</t>
  </si>
  <si>
    <t>84**</t>
  </si>
  <si>
    <t xml:space="preserve">Rekonstrukce chodníků Náchodská </t>
  </si>
  <si>
    <t>´´0080391000000</t>
  </si>
  <si>
    <t>Park Houslový klíč - dotace MHMP</t>
  </si>
  <si>
    <t>´´0080391001406</t>
  </si>
  <si>
    <t>Park Houslový klíč - vlastní prostředky</t>
  </si>
  <si>
    <t>´´0080430000000</t>
  </si>
  <si>
    <t>Výtahy - bezbariérový přístup -dotace MHMP UZ 84</t>
  </si>
  <si>
    <t>´´0080430017253</t>
  </si>
  <si>
    <t>Výtahy - 2 výtahy a bezbariérové WC</t>
  </si>
  <si>
    <t>´´0080547000000</t>
  </si>
  <si>
    <t>Rekonstrukce komunikací  - dotace z roku 2017 od MHMP</t>
  </si>
  <si>
    <t>Investiční rezerva</t>
  </si>
  <si>
    <t>6xxx</t>
  </si>
  <si>
    <t>INF</t>
  </si>
  <si>
    <t>Úřad</t>
  </si>
  <si>
    <t>MA21</t>
  </si>
  <si>
    <t xml:space="preserve">participace rozpočtu </t>
  </si>
  <si>
    <t>MH</t>
  </si>
  <si>
    <t>Pump track - II. část (particip. rozpočtu 2017)</t>
  </si>
  <si>
    <t>Pick-up</t>
  </si>
  <si>
    <t>Herní prvek Stráně</t>
  </si>
  <si>
    <t>péče o zeleň</t>
  </si>
  <si>
    <t>Vizuální odclonění popelnic - participace rozpočtu 2017</t>
  </si>
  <si>
    <t>SD</t>
  </si>
  <si>
    <t>´´0080572000000</t>
  </si>
  <si>
    <t xml:space="preserve">Fitpark  </t>
  </si>
  <si>
    <t>´´0080572018602</t>
  </si>
  <si>
    <t>´´0080679000000</t>
  </si>
  <si>
    <t>Rekonstrukce hřišť - Lhotská, Ruprechtická, Cuřinka</t>
  </si>
  <si>
    <t>OSVŠ</t>
  </si>
  <si>
    <t>Magic box</t>
  </si>
  <si>
    <t>Elektrický sporák</t>
  </si>
  <si>
    <t>OVÚR</t>
  </si>
  <si>
    <t xml:space="preserve">    </t>
  </si>
  <si>
    <t>Ostatní nákupy DDNM</t>
  </si>
  <si>
    <t>ŽPD</t>
  </si>
  <si>
    <t>Vybudování cyklostezky</t>
  </si>
  <si>
    <t>Cyklodoprava - cyklostezka</t>
  </si>
  <si>
    <t>Nolčův park revitalizace</t>
  </si>
  <si>
    <t>ostatní nákupy DDNM OŽPD</t>
  </si>
  <si>
    <t>pasporty  komunální zeleně, dřevin, travnaté plochy</t>
  </si>
  <si>
    <t>studie rekreační zóny v HP, koncepce zeleně</t>
  </si>
  <si>
    <t>Investice celkem</t>
  </si>
  <si>
    <t xml:space="preserve">kontrola </t>
  </si>
  <si>
    <t>kontrola</t>
  </si>
  <si>
    <t>** UZ 84 - dotace MHMP !! UZ se může do rozpočtu zadat, až ve chvíli, kde bude o dotaci (ponechání) rozhodnotu MHMP do té doby NE!!! Následně záměna fin. prostředků!!</t>
  </si>
  <si>
    <t>*** UZ 90 Rezerva - není jisté, zda bude ponecháno, je to dotace z roku 2016!!! V případě ponechání doplnění UZ a jiná položka, v případě vrácení rozpuštění  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</si>
</sst>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3" fillId="0" borderId="0" xfId="1" applyFont="1" applyAlignment="1">
      <alignment wrapText="1"/>
    </xf>
    <xf numFmtId="0" fontId="0" fillId="0" borderId="0" xfId="0" applyAlignment="1"/>
    <xf numFmtId="0" fontId="0" fillId="2" borderId="0" xfId="0" applyFill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4" borderId="1" xfId="0" applyFill="1" applyBorder="1"/>
    <xf numFmtId="0" fontId="6" fillId="4" borderId="1" xfId="0" applyFont="1" applyFill="1" applyBorder="1"/>
    <xf numFmtId="4" fontId="6" fillId="2" borderId="1" xfId="0" applyNumberFormat="1" applyFont="1" applyFill="1" applyBorder="1"/>
    <xf numFmtId="4" fontId="6" fillId="0" borderId="1" xfId="0" applyNumberFormat="1" applyFont="1" applyFill="1" applyBorder="1"/>
    <xf numFmtId="0" fontId="0" fillId="0" borderId="0" xfId="0" applyFill="1"/>
    <xf numFmtId="4" fontId="0" fillId="2" borderId="1" xfId="0" applyNumberFormat="1" applyFill="1" applyBorder="1"/>
    <xf numFmtId="4" fontId="0" fillId="0" borderId="1" xfId="0" applyNumberFormat="1" applyFill="1" applyBorder="1"/>
    <xf numFmtId="4" fontId="0" fillId="0" borderId="2" xfId="0" applyNumberFormat="1" applyFill="1" applyBorder="1"/>
    <xf numFmtId="0" fontId="0" fillId="4" borderId="1" xfId="0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4" fontId="0" fillId="0" borderId="0" xfId="0" applyNumberFormat="1" applyFill="1" applyBorder="1"/>
    <xf numFmtId="0" fontId="0" fillId="2" borderId="3" xfId="0" applyFill="1" applyBorder="1"/>
    <xf numFmtId="0" fontId="0" fillId="4" borderId="3" xfId="0" applyFill="1" applyBorder="1" applyAlignment="1">
      <alignment horizontal="right"/>
    </xf>
    <xf numFmtId="0" fontId="0" fillId="4" borderId="3" xfId="0" applyFill="1" applyBorder="1" applyAlignment="1">
      <alignment horizontal="left"/>
    </xf>
    <xf numFmtId="0" fontId="0" fillId="0" borderId="3" xfId="0" applyBorder="1"/>
    <xf numFmtId="4" fontId="0" fillId="2" borderId="3" xfId="0" applyNumberFormat="1" applyFill="1" applyBorder="1"/>
    <xf numFmtId="4" fontId="0" fillId="0" borderId="3" xfId="0" applyNumberFormat="1" applyFill="1" applyBorder="1"/>
    <xf numFmtId="4" fontId="0" fillId="0" borderId="0" xfId="0" applyNumberFormat="1"/>
    <xf numFmtId="0" fontId="0" fillId="2" borderId="1" xfId="0" applyFill="1" applyBorder="1" applyAlignment="1">
      <alignment horizontal="right"/>
    </xf>
    <xf numFmtId="4" fontId="0" fillId="0" borderId="0" xfId="0" applyNumberFormat="1" applyFill="1"/>
    <xf numFmtId="0" fontId="0" fillId="4" borderId="1" xfId="0" applyFill="1" applyBorder="1" applyAlignment="1">
      <alignment wrapText="1"/>
    </xf>
    <xf numFmtId="0" fontId="6" fillId="2" borderId="1" xfId="0" applyFont="1" applyFill="1" applyBorder="1"/>
    <xf numFmtId="0" fontId="0" fillId="4" borderId="3" xfId="0" applyFill="1" applyBorder="1"/>
    <xf numFmtId="2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 horizontal="right" wrapText="1"/>
    </xf>
    <xf numFmtId="0" fontId="0" fillId="4" borderId="1" xfId="0" applyFill="1" applyBorder="1" applyAlignment="1">
      <alignment horizontal="left" wrapText="1"/>
    </xf>
    <xf numFmtId="0" fontId="6" fillId="4" borderId="1" xfId="0" applyFont="1" applyFill="1" applyBorder="1" applyAlignment="1">
      <alignment wrapText="1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4" borderId="3" xfId="0" applyFill="1" applyBorder="1" applyAlignment="1">
      <alignment wrapText="1"/>
    </xf>
    <xf numFmtId="0" fontId="0" fillId="4" borderId="3" xfId="0" applyFill="1" applyBorder="1" applyAlignment="1">
      <alignment horizontal="right" wrapText="1"/>
    </xf>
    <xf numFmtId="0" fontId="0" fillId="4" borderId="3" xfId="0" applyFill="1" applyBorder="1" applyAlignment="1">
      <alignment horizontal="left" wrapText="1"/>
    </xf>
    <xf numFmtId="0" fontId="6" fillId="4" borderId="3" xfId="0" applyFont="1" applyFill="1" applyBorder="1" applyAlignment="1">
      <alignment wrapText="1"/>
    </xf>
    <xf numFmtId="4" fontId="0" fillId="0" borderId="3" xfId="0" applyNumberFormat="1" applyBorder="1"/>
    <xf numFmtId="4" fontId="6" fillId="0" borderId="3" xfId="0" applyNumberFormat="1" applyFont="1" applyFill="1" applyBorder="1"/>
    <xf numFmtId="0" fontId="0" fillId="2" borderId="4" xfId="0" applyFill="1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4" borderId="4" xfId="0" applyFill="1" applyBorder="1"/>
    <xf numFmtId="0" fontId="0" fillId="0" borderId="4" xfId="0" applyBorder="1"/>
    <xf numFmtId="4" fontId="0" fillId="2" borderId="4" xfId="0" applyNumberFormat="1" applyFill="1" applyBorder="1"/>
    <xf numFmtId="4" fontId="0" fillId="0" borderId="4" xfId="0" applyNumberFormat="1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left"/>
    </xf>
    <xf numFmtId="0" fontId="1" fillId="0" borderId="5" xfId="0" applyFont="1" applyBorder="1"/>
    <xf numFmtId="4" fontId="0" fillId="2" borderId="5" xfId="0" applyNumberFormat="1" applyFill="1" applyBorder="1"/>
    <xf numFmtId="4" fontId="0" fillId="0" borderId="5" xfId="0" applyNumberFormat="1" applyBorder="1"/>
    <xf numFmtId="4" fontId="0" fillId="0" borderId="0" xfId="0" applyNumberFormat="1" applyFill="1" applyAlignment="1">
      <alignment horizontal="left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_Rozpis%20rozpo&#269;tu%20na%20%202018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ožky"/>
      <sheetName val="Souhrnné závazné ukazatalé"/>
      <sheetName val="dotační vztahy"/>
      <sheetName val="Závazné výdaje rozpočtu BV "/>
      <sheetName val="Závazné ukazatele k PO"/>
      <sheetName val="Závazné ukazatele_inv.výdajů"/>
      <sheetName val="výdaje celkové 2017 nové"/>
      <sheetName val="příjmy 2017"/>
      <sheetName val="Plán počtu pracovníků 2017"/>
      <sheetName val="Mzdy a sociální fond"/>
      <sheetName val="mzdy_výpočet"/>
      <sheetName val="MA21"/>
      <sheetName val="odbor KUMČ - 11"/>
      <sheetName val="odbor EO - 12 (bez mezd)"/>
      <sheetName val="odbor OŽOSA - 14"/>
      <sheetName val="odbor Stavební"/>
      <sheetName val="odbor HSI - 20"/>
      <sheetName val="sociální  - 30"/>
      <sheetName val="školství 40"/>
      <sheetName val="Odbor MH - 60"/>
      <sheetName val="Odbor ŽPD - 50"/>
      <sheetName val="Odbor Informatika - 70"/>
      <sheetName val="Pokladní správa"/>
      <sheetName val="Rozpočtový výhled "/>
      <sheetName val="Zdaň.činnost"/>
    </sheetNames>
    <sheetDataSet>
      <sheetData sheetId="0"/>
      <sheetData sheetId="1"/>
      <sheetData sheetId="2"/>
      <sheetData sheetId="3"/>
      <sheetData sheetId="4"/>
      <sheetData sheetId="5"/>
      <sheetData sheetId="6">
        <row r="67">
          <cell r="F67">
            <v>115315700</v>
          </cell>
        </row>
      </sheetData>
      <sheetData sheetId="7"/>
      <sheetData sheetId="8"/>
      <sheetData sheetId="9"/>
      <sheetData sheetId="10"/>
      <sheetData sheetId="11">
        <row r="26">
          <cell r="I26">
            <v>1000000</v>
          </cell>
        </row>
      </sheetData>
      <sheetData sheetId="12"/>
      <sheetData sheetId="13"/>
      <sheetData sheetId="14"/>
      <sheetData sheetId="15"/>
      <sheetData sheetId="16">
        <row r="103">
          <cell r="I103">
            <v>8044700</v>
          </cell>
        </row>
        <row r="104">
          <cell r="I104">
            <v>111700</v>
          </cell>
        </row>
        <row r="106">
          <cell r="I106">
            <v>300000</v>
          </cell>
        </row>
        <row r="107">
          <cell r="I107">
            <v>1093800</v>
          </cell>
        </row>
        <row r="108">
          <cell r="I108">
            <v>19000</v>
          </cell>
        </row>
        <row r="120">
          <cell r="I120">
            <v>4000000</v>
          </cell>
        </row>
        <row r="121">
          <cell r="I121">
            <v>0</v>
          </cell>
        </row>
        <row r="122">
          <cell r="I122">
            <v>2250000</v>
          </cell>
        </row>
        <row r="123">
          <cell r="I123">
            <v>2000000</v>
          </cell>
        </row>
        <row r="124">
          <cell r="I124">
            <v>1800000</v>
          </cell>
        </row>
        <row r="130">
          <cell r="I130">
            <v>1700000</v>
          </cell>
        </row>
        <row r="134">
          <cell r="F134">
            <v>847000</v>
          </cell>
          <cell r="I134">
            <v>1200000</v>
          </cell>
        </row>
        <row r="135">
          <cell r="F135">
            <v>3668000</v>
          </cell>
          <cell r="I135">
            <v>10000000</v>
          </cell>
        </row>
        <row r="137">
          <cell r="I137">
            <v>2300000</v>
          </cell>
        </row>
        <row r="140">
          <cell r="I140">
            <v>2600000</v>
          </cell>
        </row>
        <row r="142">
          <cell r="I142">
            <v>2000000</v>
          </cell>
        </row>
        <row r="145">
          <cell r="I145">
            <v>300000</v>
          </cell>
        </row>
        <row r="146">
          <cell r="I146">
            <v>2700000</v>
          </cell>
        </row>
        <row r="151">
          <cell r="I151">
            <v>100000</v>
          </cell>
        </row>
        <row r="152">
          <cell r="I152">
            <v>5000000</v>
          </cell>
        </row>
        <row r="154">
          <cell r="I154">
            <v>3000000</v>
          </cell>
        </row>
        <row r="155">
          <cell r="I155">
            <v>730000</v>
          </cell>
        </row>
        <row r="156">
          <cell r="I156">
            <v>5000000</v>
          </cell>
        </row>
        <row r="158">
          <cell r="I158">
            <v>140000</v>
          </cell>
        </row>
        <row r="162">
          <cell r="I162">
            <v>11484500</v>
          </cell>
        </row>
        <row r="163">
          <cell r="I163">
            <v>11500000</v>
          </cell>
        </row>
        <row r="165">
          <cell r="I165">
            <v>1800000</v>
          </cell>
        </row>
        <row r="166">
          <cell r="I166">
            <v>5000000</v>
          </cell>
        </row>
        <row r="168">
          <cell r="I168">
            <v>600000</v>
          </cell>
        </row>
        <row r="171">
          <cell r="I171">
            <v>200000</v>
          </cell>
        </row>
        <row r="172">
          <cell r="I172">
            <v>400000</v>
          </cell>
        </row>
        <row r="173">
          <cell r="I173">
            <v>1000000</v>
          </cell>
        </row>
      </sheetData>
      <sheetData sheetId="17"/>
      <sheetData sheetId="18"/>
      <sheetData sheetId="19">
        <row r="97">
          <cell r="I97">
            <v>300000</v>
          </cell>
        </row>
        <row r="99">
          <cell r="I99">
            <v>600000</v>
          </cell>
        </row>
        <row r="100">
          <cell r="I100">
            <v>2500000</v>
          </cell>
        </row>
        <row r="101">
          <cell r="E101" t="str">
            <v>Spoluúčast sportoviště dotace hl. m. Praha</v>
          </cell>
          <cell r="I101">
            <v>177700</v>
          </cell>
        </row>
        <row r="104">
          <cell r="G104">
            <v>450000</v>
          </cell>
          <cell r="I104">
            <v>290500</v>
          </cell>
        </row>
        <row r="105">
          <cell r="I105">
            <v>175000</v>
          </cell>
        </row>
        <row r="108">
          <cell r="E108" t="str">
            <v>Traktor a sekačka příkopů</v>
          </cell>
          <cell r="I108">
            <v>2300000</v>
          </cell>
        </row>
        <row r="110">
          <cell r="I110">
            <v>140000</v>
          </cell>
        </row>
        <row r="116">
          <cell r="I116">
            <v>300000</v>
          </cell>
        </row>
      </sheetData>
      <sheetData sheetId="20">
        <row r="45">
          <cell r="I45">
            <v>150000</v>
          </cell>
        </row>
        <row r="47">
          <cell r="I47">
            <v>3200000</v>
          </cell>
        </row>
        <row r="48">
          <cell r="I48">
            <v>1574100</v>
          </cell>
        </row>
        <row r="49">
          <cell r="E49" t="str">
            <v>Cyklodoprava Božanovská ORG 61</v>
          </cell>
          <cell r="I49">
            <v>240000</v>
          </cell>
        </row>
        <row r="50">
          <cell r="E50" t="str">
            <v xml:space="preserve">P + R parkoviště </v>
          </cell>
          <cell r="I50">
            <v>450000</v>
          </cell>
        </row>
        <row r="53">
          <cell r="I53">
            <v>1200000</v>
          </cell>
        </row>
        <row r="55">
          <cell r="I55">
            <v>650000</v>
          </cell>
        </row>
        <row r="56">
          <cell r="I56">
            <v>5000000</v>
          </cell>
        </row>
      </sheetData>
      <sheetData sheetId="21">
        <row r="32">
          <cell r="E32" t="str">
            <v>Investice IT</v>
          </cell>
          <cell r="I32">
            <v>5629000</v>
          </cell>
        </row>
        <row r="46">
          <cell r="I46">
            <v>5629000</v>
          </cell>
        </row>
      </sheetData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topLeftCell="C1" zoomScaleNormal="100" workbookViewId="0">
      <selection activeCell="A63" sqref="A63:IV68"/>
    </sheetView>
  </sheetViews>
  <sheetFormatPr defaultColWidth="27" defaultRowHeight="15" x14ac:dyDescent="0.25"/>
  <cols>
    <col min="1" max="1" width="9.140625" hidden="1" customWidth="1"/>
    <col min="2" max="2" width="7.85546875" hidden="1" customWidth="1"/>
    <col min="3" max="3" width="16.7109375" style="5" customWidth="1"/>
    <col min="4" max="4" width="5.7109375" style="6" customWidth="1"/>
    <col min="5" max="5" width="6.140625" bestFit="1" customWidth="1"/>
    <col min="6" max="6" width="35.85546875" bestFit="1" customWidth="1"/>
    <col min="7" max="7" width="51.85546875" customWidth="1"/>
    <col min="8" max="8" width="16.42578125" style="3" hidden="1" customWidth="1"/>
    <col min="9" max="9" width="14.5703125" style="3" hidden="1" customWidth="1"/>
    <col min="10" max="10" width="15.7109375" customWidth="1"/>
  </cols>
  <sheetData>
    <row r="1" spans="1:12" x14ac:dyDescent="0.25">
      <c r="C1" s="1" t="s">
        <v>0</v>
      </c>
      <c r="D1" s="2"/>
      <c r="E1" s="2"/>
      <c r="F1" s="2"/>
    </row>
    <row r="2" spans="1:12" ht="23.25" x14ac:dyDescent="0.35">
      <c r="A2" s="4" t="s">
        <v>1</v>
      </c>
      <c r="E2" s="7"/>
      <c r="F2" s="7"/>
    </row>
    <row r="3" spans="1:12" ht="55.5" customHeight="1" x14ac:dyDescent="0.25">
      <c r="A3" s="8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3" t="s">
        <v>11</v>
      </c>
    </row>
    <row r="4" spans="1:12" x14ac:dyDescent="0.25">
      <c r="A4" s="14">
        <v>3421</v>
      </c>
      <c r="B4" s="14">
        <v>6121</v>
      </c>
      <c r="C4" s="15">
        <v>1106</v>
      </c>
      <c r="D4" s="16"/>
      <c r="E4" s="17" t="s">
        <v>12</v>
      </c>
      <c r="F4" s="18" t="s">
        <v>13</v>
      </c>
      <c r="G4" s="19" t="s">
        <v>14</v>
      </c>
      <c r="H4" s="20">
        <f>'[1]odbor HSI - 20'!I137</f>
        <v>2300000</v>
      </c>
      <c r="I4" s="20">
        <v>4300000</v>
      </c>
      <c r="J4" s="21">
        <f>'[1]odbor HSI - 20'!I137</f>
        <v>2300000</v>
      </c>
      <c r="K4" s="22"/>
      <c r="L4" t="s">
        <v>15</v>
      </c>
    </row>
    <row r="5" spans="1:12" x14ac:dyDescent="0.25">
      <c r="A5" s="14">
        <v>3322</v>
      </c>
      <c r="B5" s="14">
        <v>6121</v>
      </c>
      <c r="C5" s="15">
        <v>1401</v>
      </c>
      <c r="D5" s="16"/>
      <c r="E5" s="17" t="s">
        <v>12</v>
      </c>
      <c r="F5" s="18" t="s">
        <v>16</v>
      </c>
      <c r="G5" s="18" t="s">
        <v>17</v>
      </c>
      <c r="H5" s="23">
        <f>'[1]odbor HSI - 20'!F135</f>
        <v>3668000</v>
      </c>
      <c r="I5" s="23">
        <f>H5</f>
        <v>3668000</v>
      </c>
      <c r="J5" s="24">
        <f>'[1]odbor HSI - 20'!I135</f>
        <v>10000000</v>
      </c>
      <c r="K5" s="25"/>
    </row>
    <row r="6" spans="1:12" x14ac:dyDescent="0.25">
      <c r="A6" s="14">
        <v>3322</v>
      </c>
      <c r="B6" s="14">
        <v>6121</v>
      </c>
      <c r="C6" s="26">
        <v>1601</v>
      </c>
      <c r="D6" s="27"/>
      <c r="E6" s="17" t="s">
        <v>12</v>
      </c>
      <c r="F6" s="18" t="s">
        <v>16</v>
      </c>
      <c r="G6" s="18" t="s">
        <v>18</v>
      </c>
      <c r="H6" s="23">
        <f>'[1]odbor HSI - 20'!F134</f>
        <v>847000</v>
      </c>
      <c r="I6" s="23">
        <v>847000</v>
      </c>
      <c r="J6" s="24">
        <f>'[1]odbor HSI - 20'!I134</f>
        <v>1200000</v>
      </c>
      <c r="K6" s="28"/>
    </row>
    <row r="7" spans="1:12" x14ac:dyDescent="0.25">
      <c r="A7" s="14">
        <v>3612</v>
      </c>
      <c r="B7" s="14">
        <v>6121</v>
      </c>
      <c r="C7" s="15">
        <v>17124</v>
      </c>
      <c r="D7" s="16"/>
      <c r="E7" s="17" t="s">
        <v>12</v>
      </c>
      <c r="F7" s="17" t="s">
        <v>19</v>
      </c>
      <c r="G7" s="17" t="s">
        <v>20</v>
      </c>
      <c r="H7" s="23">
        <v>3000000</v>
      </c>
      <c r="I7" s="23">
        <f>H7</f>
        <v>3000000</v>
      </c>
      <c r="J7" s="24">
        <f>'[1]odbor HSI - 20'!I154</f>
        <v>3000000</v>
      </c>
      <c r="K7" s="28"/>
    </row>
    <row r="8" spans="1:12" x14ac:dyDescent="0.25">
      <c r="A8" s="29">
        <v>3612</v>
      </c>
      <c r="B8" s="29">
        <v>6121</v>
      </c>
      <c r="C8" s="30">
        <v>17201</v>
      </c>
      <c r="D8" s="31"/>
      <c r="E8" s="32" t="s">
        <v>12</v>
      </c>
      <c r="F8" s="17" t="s">
        <v>13</v>
      </c>
      <c r="G8" s="32" t="s">
        <v>21</v>
      </c>
      <c r="H8" s="33">
        <v>1060000</v>
      </c>
      <c r="I8" s="33">
        <v>615300</v>
      </c>
      <c r="J8" s="34">
        <f>'[1]odbor HSI - 20'!I155</f>
        <v>730000</v>
      </c>
      <c r="K8" s="35"/>
      <c r="L8" s="35"/>
    </row>
    <row r="9" spans="1:12" x14ac:dyDescent="0.25">
      <c r="A9" s="14">
        <v>3612</v>
      </c>
      <c r="B9" s="36">
        <v>6121</v>
      </c>
      <c r="C9" s="26">
        <v>17202</v>
      </c>
      <c r="D9" s="27"/>
      <c r="E9" s="17" t="s">
        <v>12</v>
      </c>
      <c r="F9" s="17" t="s">
        <v>13</v>
      </c>
      <c r="G9" s="17" t="s">
        <v>22</v>
      </c>
      <c r="H9" s="23">
        <v>12000000</v>
      </c>
      <c r="I9" s="23">
        <v>1000000</v>
      </c>
      <c r="J9" s="24">
        <f>'[1]odbor HSI - 20'!I156</f>
        <v>5000000</v>
      </c>
      <c r="K9" s="28"/>
    </row>
    <row r="10" spans="1:12" ht="28.5" customHeight="1" x14ac:dyDescent="0.25">
      <c r="A10" s="14">
        <v>4356</v>
      </c>
      <c r="B10" s="14">
        <v>6130</v>
      </c>
      <c r="C10" s="15">
        <v>17203</v>
      </c>
      <c r="D10" s="16"/>
      <c r="E10" s="17" t="s">
        <v>12</v>
      </c>
      <c r="F10" s="18" t="s">
        <v>23</v>
      </c>
      <c r="G10" s="18" t="s">
        <v>24</v>
      </c>
      <c r="H10" s="23">
        <f>'[1]odbor HSI - 20'!I165</f>
        <v>1800000</v>
      </c>
      <c r="I10" s="23">
        <f>H10</f>
        <v>1800000</v>
      </c>
      <c r="J10" s="24">
        <f>'[1]odbor HSI - 20'!I165</f>
        <v>1800000</v>
      </c>
      <c r="K10" s="37"/>
    </row>
    <row r="11" spans="1:12" x14ac:dyDescent="0.25">
      <c r="A11" s="14">
        <v>4356</v>
      </c>
      <c r="B11" s="14">
        <v>6121</v>
      </c>
      <c r="C11" s="15">
        <v>17205</v>
      </c>
      <c r="D11" s="16"/>
      <c r="E11" s="17" t="s">
        <v>12</v>
      </c>
      <c r="F11" s="17" t="s">
        <v>23</v>
      </c>
      <c r="G11" s="17" t="s">
        <v>25</v>
      </c>
      <c r="H11" s="23">
        <f>'[1]odbor HSI - 20'!I166</f>
        <v>5000000</v>
      </c>
      <c r="I11" s="23">
        <f>H11</f>
        <v>5000000</v>
      </c>
      <c r="J11" s="24">
        <f>'[1]odbor HSI - 20'!I166</f>
        <v>5000000</v>
      </c>
    </row>
    <row r="12" spans="1:12" x14ac:dyDescent="0.25">
      <c r="A12" s="14">
        <v>4379</v>
      </c>
      <c r="B12" s="14">
        <v>6121</v>
      </c>
      <c r="C12" s="15">
        <v>17208</v>
      </c>
      <c r="D12" s="16"/>
      <c r="E12" s="18" t="s">
        <v>12</v>
      </c>
      <c r="F12" s="17" t="s">
        <v>26</v>
      </c>
      <c r="G12" s="17" t="s">
        <v>27</v>
      </c>
      <c r="H12" s="23">
        <v>500000</v>
      </c>
      <c r="I12" s="23">
        <v>499000</v>
      </c>
      <c r="J12" s="24">
        <f>'[1]odbor HSI - 20'!I168</f>
        <v>600000</v>
      </c>
      <c r="K12" s="37"/>
    </row>
    <row r="13" spans="1:12" x14ac:dyDescent="0.25">
      <c r="A13" s="14">
        <v>3113</v>
      </c>
      <c r="B13" s="14">
        <v>6121</v>
      </c>
      <c r="C13" s="26">
        <v>17230</v>
      </c>
      <c r="D13" s="27"/>
      <c r="E13" s="18" t="s">
        <v>12</v>
      </c>
      <c r="F13" s="18" t="s">
        <v>28</v>
      </c>
      <c r="G13" s="18" t="s">
        <v>29</v>
      </c>
      <c r="H13" s="23">
        <f>'[1]odbor HSI - 20'!I121</f>
        <v>0</v>
      </c>
      <c r="I13" s="23">
        <f>H13</f>
        <v>0</v>
      </c>
      <c r="J13" s="24">
        <f>'[1]odbor HSI - 20'!I121</f>
        <v>0</v>
      </c>
      <c r="K13" s="37"/>
    </row>
    <row r="14" spans="1:12" x14ac:dyDescent="0.25">
      <c r="A14" s="14">
        <v>3719</v>
      </c>
      <c r="B14" s="36">
        <v>6121</v>
      </c>
      <c r="C14" s="26">
        <v>17600</v>
      </c>
      <c r="D14" s="27"/>
      <c r="E14" s="17" t="s">
        <v>12</v>
      </c>
      <c r="F14" s="17" t="s">
        <v>13</v>
      </c>
      <c r="G14" s="17" t="s">
        <v>30</v>
      </c>
      <c r="H14" s="23">
        <f>'[1]odbor HSI - 20'!I158</f>
        <v>140000</v>
      </c>
      <c r="I14" s="23">
        <v>80000</v>
      </c>
      <c r="J14" s="24">
        <f>'[1]odbor HSI - 20'!I158</f>
        <v>140000</v>
      </c>
      <c r="K14" s="22"/>
    </row>
    <row r="15" spans="1:12" x14ac:dyDescent="0.25">
      <c r="A15" s="14">
        <v>6171</v>
      </c>
      <c r="B15" s="14">
        <v>6121</v>
      </c>
      <c r="C15" s="26">
        <v>17611</v>
      </c>
      <c r="D15" s="27"/>
      <c r="E15" s="17" t="s">
        <v>12</v>
      </c>
      <c r="F15" s="18" t="s">
        <v>31</v>
      </c>
      <c r="G15" s="38" t="s">
        <v>32</v>
      </c>
      <c r="H15" s="23">
        <f>'[1]odbor HSI - 20'!I172</f>
        <v>400000</v>
      </c>
      <c r="I15" s="20">
        <f>H15</f>
        <v>400000</v>
      </c>
      <c r="J15" s="21">
        <f>'[1]odbor HSI - 20'!I172</f>
        <v>400000</v>
      </c>
      <c r="K15" s="37"/>
    </row>
    <row r="16" spans="1:12" x14ac:dyDescent="0.25">
      <c r="A16" s="14">
        <v>3639</v>
      </c>
      <c r="B16" s="14">
        <v>6130</v>
      </c>
      <c r="C16" s="15">
        <v>18200</v>
      </c>
      <c r="D16" s="16"/>
      <c r="E16" s="17" t="s">
        <v>12</v>
      </c>
      <c r="F16" s="18" t="s">
        <v>13</v>
      </c>
      <c r="G16" s="18" t="s">
        <v>33</v>
      </c>
      <c r="H16" s="23">
        <v>2000000</v>
      </c>
      <c r="I16" s="23">
        <f>H16</f>
        <v>2000000</v>
      </c>
      <c r="J16" s="24">
        <f>'[1]odbor HSI - 20'!I142</f>
        <v>2000000</v>
      </c>
      <c r="K16" s="37"/>
    </row>
    <row r="17" spans="1:12" x14ac:dyDescent="0.25">
      <c r="A17" s="14">
        <v>3636</v>
      </c>
      <c r="B17" s="14">
        <v>6121</v>
      </c>
      <c r="C17" s="15">
        <v>18201</v>
      </c>
      <c r="D17" s="16"/>
      <c r="E17" s="18" t="s">
        <v>12</v>
      </c>
      <c r="F17" s="17" t="s">
        <v>34</v>
      </c>
      <c r="G17" s="17" t="s">
        <v>35</v>
      </c>
      <c r="H17" s="23">
        <v>0</v>
      </c>
      <c r="I17" s="23">
        <v>0</v>
      </c>
      <c r="J17" s="24">
        <f>'[1]odbor HSI - 20'!I151</f>
        <v>100000</v>
      </c>
      <c r="K17" s="22"/>
    </row>
    <row r="18" spans="1:12" x14ac:dyDescent="0.25">
      <c r="A18" s="39">
        <v>6171</v>
      </c>
      <c r="B18" s="39">
        <v>6122</v>
      </c>
      <c r="C18" s="26">
        <v>18202</v>
      </c>
      <c r="D18" s="27"/>
      <c r="E18" s="17" t="s">
        <v>12</v>
      </c>
      <c r="F18" s="18" t="s">
        <v>36</v>
      </c>
      <c r="G18" s="38" t="s">
        <v>37</v>
      </c>
      <c r="H18" s="23">
        <v>0</v>
      </c>
      <c r="I18" s="23">
        <v>0</v>
      </c>
      <c r="J18" s="24">
        <f>'[1]odbor HSI - 20'!I171</f>
        <v>200000</v>
      </c>
      <c r="K18" s="22"/>
    </row>
    <row r="19" spans="1:12" x14ac:dyDescent="0.25">
      <c r="A19" s="14">
        <v>6171</v>
      </c>
      <c r="B19" s="14">
        <v>6121</v>
      </c>
      <c r="C19" s="15">
        <v>18203</v>
      </c>
      <c r="D19" s="16"/>
      <c r="E19" s="18" t="s">
        <v>12</v>
      </c>
      <c r="F19" s="17" t="s">
        <v>31</v>
      </c>
      <c r="G19" s="17" t="s">
        <v>38</v>
      </c>
      <c r="H19" s="23">
        <v>0</v>
      </c>
      <c r="I19" s="23">
        <v>0</v>
      </c>
      <c r="J19" s="24">
        <f>'[1]odbor HSI - 20'!I173</f>
        <v>1000000</v>
      </c>
      <c r="K19" s="22"/>
    </row>
    <row r="20" spans="1:12" x14ac:dyDescent="0.25">
      <c r="A20" s="14">
        <v>3113</v>
      </c>
      <c r="B20" s="14">
        <v>6121</v>
      </c>
      <c r="C20" s="15">
        <v>18401</v>
      </c>
      <c r="D20" s="16"/>
      <c r="E20" s="18" t="s">
        <v>12</v>
      </c>
      <c r="F20" s="17" t="s">
        <v>39</v>
      </c>
      <c r="G20" s="17" t="s">
        <v>40</v>
      </c>
      <c r="H20" s="23">
        <v>0</v>
      </c>
      <c r="I20" s="23">
        <v>0</v>
      </c>
      <c r="J20" s="24">
        <f>'[1]odbor HSI - 20'!I122</f>
        <v>2250000</v>
      </c>
      <c r="K20" s="22"/>
    </row>
    <row r="21" spans="1:12" x14ac:dyDescent="0.25">
      <c r="A21" s="14">
        <v>3113</v>
      </c>
      <c r="B21" s="14">
        <v>6121</v>
      </c>
      <c r="C21" s="15">
        <v>18402</v>
      </c>
      <c r="D21" s="16"/>
      <c r="E21" s="18" t="s">
        <v>12</v>
      </c>
      <c r="F21" s="18" t="s">
        <v>41</v>
      </c>
      <c r="G21" s="17" t="s">
        <v>42</v>
      </c>
      <c r="H21" s="23">
        <v>0</v>
      </c>
      <c r="I21" s="23">
        <v>0</v>
      </c>
      <c r="J21" s="24">
        <f>'[1]odbor HSI - 20'!I123</f>
        <v>2000000</v>
      </c>
      <c r="K21" s="22"/>
    </row>
    <row r="22" spans="1:12" x14ac:dyDescent="0.25">
      <c r="A22" s="14">
        <v>3113</v>
      </c>
      <c r="B22" s="14">
        <v>6121</v>
      </c>
      <c r="C22" s="15">
        <v>18403</v>
      </c>
      <c r="D22" s="16"/>
      <c r="E22" s="18" t="s">
        <v>12</v>
      </c>
      <c r="F22" s="18" t="s">
        <v>41</v>
      </c>
      <c r="G22" s="17" t="s">
        <v>43</v>
      </c>
      <c r="H22" s="23">
        <v>0</v>
      </c>
      <c r="I22" s="23">
        <v>0</v>
      </c>
      <c r="J22" s="24">
        <f>'[1]odbor HSI - 20'!I124</f>
        <v>1800000</v>
      </c>
      <c r="K22" s="22"/>
    </row>
    <row r="23" spans="1:12" x14ac:dyDescent="0.25">
      <c r="A23" s="14">
        <v>3117</v>
      </c>
      <c r="B23" s="14">
        <v>6121</v>
      </c>
      <c r="C23" s="15">
        <v>18404</v>
      </c>
      <c r="D23" s="16"/>
      <c r="E23" s="40" t="s">
        <v>12</v>
      </c>
      <c r="F23" s="32" t="s">
        <v>44</v>
      </c>
      <c r="G23" s="32" t="s">
        <v>45</v>
      </c>
      <c r="H23" s="33">
        <v>0</v>
      </c>
      <c r="I23" s="33">
        <v>0</v>
      </c>
      <c r="J23" s="34">
        <f>'[1]odbor HSI - 20'!I130</f>
        <v>1700000</v>
      </c>
      <c r="K23" s="22"/>
    </row>
    <row r="24" spans="1:12" x14ac:dyDescent="0.25">
      <c r="A24" s="36">
        <v>3639</v>
      </c>
      <c r="B24" s="36">
        <v>6121</v>
      </c>
      <c r="C24" s="15">
        <v>154413</v>
      </c>
      <c r="D24" s="16"/>
      <c r="E24" s="17" t="s">
        <v>12</v>
      </c>
      <c r="F24" s="18" t="s">
        <v>46</v>
      </c>
      <c r="G24" s="41" t="s">
        <v>47</v>
      </c>
      <c r="H24" s="23">
        <f>'[1]odbor HSI - 20'!I146</f>
        <v>2700000</v>
      </c>
      <c r="I24" s="23">
        <f>H24</f>
        <v>2700000</v>
      </c>
      <c r="J24" s="24">
        <f>'[1]odbor HSI - 20'!I146</f>
        <v>2700000</v>
      </c>
      <c r="K24" s="22"/>
    </row>
    <row r="25" spans="1:12" x14ac:dyDescent="0.25">
      <c r="A25" s="14">
        <v>3412</v>
      </c>
      <c r="B25" s="14">
        <v>6121</v>
      </c>
      <c r="C25" s="26">
        <v>162010</v>
      </c>
      <c r="D25" s="27"/>
      <c r="E25" s="17" t="s">
        <v>12</v>
      </c>
      <c r="F25" s="18" t="s">
        <v>48</v>
      </c>
      <c r="G25" s="18" t="s">
        <v>49</v>
      </c>
      <c r="H25" s="23">
        <f>'[1]odbor HSI - 20'!I140</f>
        <v>2600000</v>
      </c>
      <c r="I25" s="23">
        <f>2600000-7500</f>
        <v>2592500</v>
      </c>
      <c r="J25" s="24">
        <f>'[1]odbor HSI - 20'!I140</f>
        <v>2600000</v>
      </c>
      <c r="K25" s="22"/>
    </row>
    <row r="26" spans="1:12" x14ac:dyDescent="0.25">
      <c r="A26" s="14">
        <v>2219</v>
      </c>
      <c r="B26" s="14">
        <v>6121</v>
      </c>
      <c r="C26" s="26" t="s">
        <v>50</v>
      </c>
      <c r="D26" s="27"/>
      <c r="E26" s="18" t="s">
        <v>12</v>
      </c>
      <c r="F26" s="18" t="s">
        <v>51</v>
      </c>
      <c r="G26" s="18" t="s">
        <v>52</v>
      </c>
      <c r="H26" s="23">
        <f>'[1]odbor HSI - 20'!I106</f>
        <v>300000</v>
      </c>
      <c r="I26" s="23">
        <v>189310</v>
      </c>
      <c r="J26" s="24">
        <f>'[1]odbor HSI - 20'!I106</f>
        <v>300000</v>
      </c>
      <c r="K26" s="22"/>
    </row>
    <row r="27" spans="1:12" x14ac:dyDescent="0.25">
      <c r="A27" s="36">
        <v>3639</v>
      </c>
      <c r="B27" s="36">
        <v>6121</v>
      </c>
      <c r="C27" s="15" t="s">
        <v>53</v>
      </c>
      <c r="D27" s="16"/>
      <c r="E27" s="17" t="s">
        <v>12</v>
      </c>
      <c r="F27" s="18" t="s">
        <v>54</v>
      </c>
      <c r="G27" s="41" t="s">
        <v>55</v>
      </c>
      <c r="H27" s="23">
        <v>7651200</v>
      </c>
      <c r="I27" s="23">
        <v>300000</v>
      </c>
      <c r="J27" s="24">
        <f>'[1]odbor HSI - 20'!I145</f>
        <v>300000</v>
      </c>
      <c r="K27" s="22"/>
    </row>
    <row r="28" spans="1:12" ht="30" x14ac:dyDescent="0.25">
      <c r="A28" s="14">
        <v>2212</v>
      </c>
      <c r="B28" s="14">
        <v>6901</v>
      </c>
      <c r="C28" s="42" t="s">
        <v>56</v>
      </c>
      <c r="D28" s="43" t="s">
        <v>57</v>
      </c>
      <c r="E28" s="18" t="s">
        <v>12</v>
      </c>
      <c r="F28" s="44" t="s">
        <v>13</v>
      </c>
      <c r="G28" s="38" t="s">
        <v>58</v>
      </c>
      <c r="H28" s="23">
        <v>4967800</v>
      </c>
      <c r="I28" s="23">
        <v>111700</v>
      </c>
      <c r="J28" s="24">
        <f>'[1]odbor HSI - 20'!I104</f>
        <v>111700</v>
      </c>
      <c r="K28" s="22"/>
    </row>
    <row r="29" spans="1:12" x14ac:dyDescent="0.25">
      <c r="A29" s="14">
        <v>2219</v>
      </c>
      <c r="B29" s="14">
        <v>6121</v>
      </c>
      <c r="C29" s="42" t="s">
        <v>59</v>
      </c>
      <c r="D29" s="43" t="s">
        <v>60</v>
      </c>
      <c r="E29" s="18" t="s">
        <v>12</v>
      </c>
      <c r="F29" s="44" t="s">
        <v>13</v>
      </c>
      <c r="G29" s="38" t="s">
        <v>61</v>
      </c>
      <c r="H29" s="23">
        <v>5000000</v>
      </c>
      <c r="I29" s="23">
        <v>1093800</v>
      </c>
      <c r="J29" s="24">
        <f>'[1]odbor HSI - 20'!I107</f>
        <v>1093800</v>
      </c>
      <c r="K29" s="22"/>
    </row>
    <row r="30" spans="1:12" ht="30" x14ac:dyDescent="0.25">
      <c r="A30" s="14">
        <v>2219</v>
      </c>
      <c r="B30" s="14">
        <v>6901</v>
      </c>
      <c r="C30" s="42" t="s">
        <v>59</v>
      </c>
      <c r="D30" s="43" t="s">
        <v>57</v>
      </c>
      <c r="E30" s="18" t="s">
        <v>12</v>
      </c>
      <c r="F30" s="44" t="s">
        <v>13</v>
      </c>
      <c r="G30" s="38" t="s">
        <v>61</v>
      </c>
      <c r="H30" s="23">
        <v>6957000</v>
      </c>
      <c r="I30" s="23">
        <v>19000</v>
      </c>
      <c r="J30" s="24">
        <f>'[1]odbor HSI - 20'!I108</f>
        <v>19000</v>
      </c>
    </row>
    <row r="31" spans="1:12" x14ac:dyDescent="0.25">
      <c r="A31" s="14">
        <v>3745</v>
      </c>
      <c r="B31" s="14">
        <v>6121</v>
      </c>
      <c r="C31" s="15" t="s">
        <v>62</v>
      </c>
      <c r="D31" s="16">
        <v>84</v>
      </c>
      <c r="E31" s="18" t="s">
        <v>12</v>
      </c>
      <c r="F31" s="17" t="s">
        <v>13</v>
      </c>
      <c r="G31" s="17" t="s">
        <v>63</v>
      </c>
      <c r="H31" s="23">
        <v>11500000</v>
      </c>
      <c r="I31" s="23">
        <f>11500000-15500</f>
        <v>11484500</v>
      </c>
      <c r="J31" s="24">
        <f>'[1]odbor HSI - 20'!I162</f>
        <v>11484500</v>
      </c>
      <c r="K31" s="35"/>
      <c r="L31" s="35"/>
    </row>
    <row r="32" spans="1:12" x14ac:dyDescent="0.25">
      <c r="A32" s="29">
        <v>3745</v>
      </c>
      <c r="B32" s="29">
        <v>6121</v>
      </c>
      <c r="C32" s="45" t="s">
        <v>64</v>
      </c>
      <c r="D32" s="46"/>
      <c r="E32" s="40" t="s">
        <v>12</v>
      </c>
      <c r="F32" s="32" t="s">
        <v>13</v>
      </c>
      <c r="G32" s="32" t="s">
        <v>65</v>
      </c>
      <c r="H32" s="33">
        <v>11500000</v>
      </c>
      <c r="I32" s="33">
        <v>0</v>
      </c>
      <c r="J32" s="34">
        <f>'[1]odbor HSI - 20'!I163</f>
        <v>11500000</v>
      </c>
      <c r="K32" s="35"/>
      <c r="L32" s="35"/>
    </row>
    <row r="33" spans="1:12" x14ac:dyDescent="0.25">
      <c r="A33" s="29">
        <v>3113</v>
      </c>
      <c r="B33" s="29">
        <v>6121</v>
      </c>
      <c r="C33" s="30" t="s">
        <v>66</v>
      </c>
      <c r="D33" s="31">
        <v>84</v>
      </c>
      <c r="E33" s="40" t="s">
        <v>12</v>
      </c>
      <c r="F33" s="40" t="s">
        <v>41</v>
      </c>
      <c r="G33" s="47" t="s">
        <v>67</v>
      </c>
      <c r="H33" s="33">
        <v>900000</v>
      </c>
      <c r="I33" s="33">
        <v>742700</v>
      </c>
      <c r="J33" s="34">
        <v>742700</v>
      </c>
      <c r="K33" s="35"/>
      <c r="L33" s="35"/>
    </row>
    <row r="34" spans="1:12" x14ac:dyDescent="0.25">
      <c r="A34" s="29">
        <v>3113</v>
      </c>
      <c r="B34" s="29">
        <v>6121</v>
      </c>
      <c r="C34" s="30" t="s">
        <v>68</v>
      </c>
      <c r="D34" s="31"/>
      <c r="E34" s="40" t="s">
        <v>12</v>
      </c>
      <c r="F34" s="40" t="s">
        <v>41</v>
      </c>
      <c r="G34" s="47" t="s">
        <v>69</v>
      </c>
      <c r="H34" s="33">
        <f>'[1]odbor HSI - 20'!I123</f>
        <v>2000000</v>
      </c>
      <c r="I34" s="33">
        <v>175000</v>
      </c>
      <c r="J34" s="34">
        <f>'[1]odbor HSI - 20'!I120</f>
        <v>4000000</v>
      </c>
      <c r="K34" s="35"/>
      <c r="L34" s="35"/>
    </row>
    <row r="35" spans="1:12" x14ac:dyDescent="0.25">
      <c r="A35" s="29">
        <v>2212</v>
      </c>
      <c r="B35" s="29">
        <v>6121</v>
      </c>
      <c r="C35" s="48" t="s">
        <v>70</v>
      </c>
      <c r="D35" s="49" t="s">
        <v>60</v>
      </c>
      <c r="E35" s="40" t="s">
        <v>12</v>
      </c>
      <c r="F35" s="44" t="s">
        <v>13</v>
      </c>
      <c r="G35" s="40" t="s">
        <v>71</v>
      </c>
      <c r="H35" s="33">
        <v>9000000</v>
      </c>
      <c r="I35" s="33">
        <v>8044700</v>
      </c>
      <c r="J35" s="34">
        <f>'[1]odbor HSI - 20'!I103</f>
        <v>8044700</v>
      </c>
      <c r="K35" s="35"/>
      <c r="L35" s="35"/>
    </row>
    <row r="36" spans="1:12" x14ac:dyDescent="0.25">
      <c r="A36" s="29">
        <v>3639</v>
      </c>
      <c r="B36" s="29">
        <v>6901</v>
      </c>
      <c r="C36" s="48">
        <v>999</v>
      </c>
      <c r="D36" s="49"/>
      <c r="E36" s="40" t="s">
        <v>12</v>
      </c>
      <c r="F36" s="50"/>
      <c r="G36" s="40" t="s">
        <v>72</v>
      </c>
      <c r="H36" s="33">
        <v>0</v>
      </c>
      <c r="I36" s="33">
        <v>0</v>
      </c>
      <c r="J36" s="34">
        <f>'[1]odbor HSI - 20'!I152</f>
        <v>5000000</v>
      </c>
      <c r="K36" s="35"/>
      <c r="L36" s="35"/>
    </row>
    <row r="37" spans="1:12" x14ac:dyDescent="0.25">
      <c r="A37" s="29">
        <v>6171</v>
      </c>
      <c r="B37" s="29" t="s">
        <v>73</v>
      </c>
      <c r="C37" s="45">
        <v>1870</v>
      </c>
      <c r="D37" s="46"/>
      <c r="E37" s="40" t="s">
        <v>74</v>
      </c>
      <c r="F37" s="32" t="s">
        <v>75</v>
      </c>
      <c r="G37" s="32" t="str">
        <f>'[1]Odbor Informatika - 70'!E32</f>
        <v>Investice IT</v>
      </c>
      <c r="H37" s="33">
        <f>'[1]Odbor Informatika - 70'!I32</f>
        <v>5629000</v>
      </c>
      <c r="I37" s="33">
        <v>0</v>
      </c>
      <c r="J37" s="34">
        <f>'[1]Odbor Informatika - 70'!I46</f>
        <v>5629000</v>
      </c>
      <c r="K37" s="35"/>
      <c r="L37" s="35"/>
    </row>
    <row r="38" spans="1:12" x14ac:dyDescent="0.25">
      <c r="A38" s="29">
        <v>3429</v>
      </c>
      <c r="B38" s="29">
        <v>6901</v>
      </c>
      <c r="C38" s="45">
        <v>1813</v>
      </c>
      <c r="D38" s="46">
        <v>109</v>
      </c>
      <c r="E38" s="32" t="s">
        <v>76</v>
      </c>
      <c r="F38" s="32" t="s">
        <v>13</v>
      </c>
      <c r="G38" s="32" t="s">
        <v>77</v>
      </c>
      <c r="H38" s="33">
        <v>0</v>
      </c>
      <c r="I38" s="33">
        <v>0</v>
      </c>
      <c r="J38" s="51">
        <f>[1]MA21!I26</f>
        <v>1000000</v>
      </c>
      <c r="K38" s="35"/>
      <c r="L38" s="35"/>
    </row>
    <row r="39" spans="1:12" x14ac:dyDescent="0.25">
      <c r="A39" s="29">
        <v>3421</v>
      </c>
      <c r="B39" s="29">
        <v>6121</v>
      </c>
      <c r="C39" s="45">
        <v>3035</v>
      </c>
      <c r="D39" s="46">
        <v>109</v>
      </c>
      <c r="E39" s="40" t="s">
        <v>78</v>
      </c>
      <c r="F39" s="32" t="s">
        <v>13</v>
      </c>
      <c r="G39" s="32" t="s">
        <v>79</v>
      </c>
      <c r="H39" s="33">
        <f>'[1]Odbor MH - 60'!G104</f>
        <v>450000</v>
      </c>
      <c r="I39" s="33">
        <v>290500</v>
      </c>
      <c r="J39" s="34">
        <f>'[1]Odbor MH - 60'!I104</f>
        <v>290500</v>
      </c>
      <c r="K39" s="35"/>
      <c r="L39" s="35"/>
    </row>
    <row r="40" spans="1:12" x14ac:dyDescent="0.25">
      <c r="A40" s="29">
        <v>2212</v>
      </c>
      <c r="B40" s="29">
        <v>6123</v>
      </c>
      <c r="C40" s="45">
        <v>18601</v>
      </c>
      <c r="D40" s="46"/>
      <c r="E40" s="40" t="s">
        <v>78</v>
      </c>
      <c r="F40" s="32" t="s">
        <v>78</v>
      </c>
      <c r="G40" s="32" t="s">
        <v>80</v>
      </c>
      <c r="H40" s="33">
        <v>300000</v>
      </c>
      <c r="I40" s="33">
        <v>0</v>
      </c>
      <c r="J40" s="34">
        <f>'[1]Odbor MH - 60'!I97</f>
        <v>300000</v>
      </c>
      <c r="K40" s="35"/>
      <c r="L40" s="35"/>
    </row>
    <row r="41" spans="1:12" x14ac:dyDescent="0.25">
      <c r="A41" s="29">
        <v>3421</v>
      </c>
      <c r="B41" s="29">
        <v>6122</v>
      </c>
      <c r="C41" s="45">
        <v>18603</v>
      </c>
      <c r="D41" s="46">
        <v>98</v>
      </c>
      <c r="E41" s="40" t="s">
        <v>78</v>
      </c>
      <c r="F41" s="32" t="s">
        <v>13</v>
      </c>
      <c r="G41" s="32" t="s">
        <v>81</v>
      </c>
      <c r="H41" s="33">
        <f>'[1]Odbor MH - 60'!I105</f>
        <v>175000</v>
      </c>
      <c r="I41" s="33">
        <v>0</v>
      </c>
      <c r="J41" s="34">
        <f>'[1]Odbor MH - 60'!I105</f>
        <v>175000</v>
      </c>
      <c r="K41" s="35"/>
    </row>
    <row r="42" spans="1:12" x14ac:dyDescent="0.25">
      <c r="A42" s="29">
        <v>3745</v>
      </c>
      <c r="B42" s="29">
        <v>6123</v>
      </c>
      <c r="C42" s="45">
        <v>18604</v>
      </c>
      <c r="D42" s="46"/>
      <c r="E42" s="40" t="s">
        <v>78</v>
      </c>
      <c r="F42" s="32" t="s">
        <v>82</v>
      </c>
      <c r="G42" s="32" t="str">
        <f>'[1]Odbor MH - 60'!E108</f>
        <v>Traktor a sekačka příkopů</v>
      </c>
      <c r="H42" s="33">
        <v>2300000</v>
      </c>
      <c r="I42" s="33">
        <v>0</v>
      </c>
      <c r="J42" s="34">
        <f>'[1]Odbor MH - 60'!I108</f>
        <v>2300000</v>
      </c>
    </row>
    <row r="43" spans="1:12" x14ac:dyDescent="0.25">
      <c r="A43" s="29">
        <v>3639</v>
      </c>
      <c r="B43" s="29">
        <v>6121</v>
      </c>
      <c r="C43" s="45">
        <v>18605</v>
      </c>
      <c r="D43" s="46">
        <v>109</v>
      </c>
      <c r="E43" s="40" t="s">
        <v>78</v>
      </c>
      <c r="F43" s="32" t="s">
        <v>13</v>
      </c>
      <c r="G43" s="47" t="s">
        <v>83</v>
      </c>
      <c r="H43" s="33">
        <f>'[1]Odbor MH - 60'!I116</f>
        <v>300000</v>
      </c>
      <c r="I43" s="33">
        <v>300000</v>
      </c>
      <c r="J43" s="34">
        <f>'[1]Odbor MH - 60'!I116</f>
        <v>300000</v>
      </c>
    </row>
    <row r="44" spans="1:12" x14ac:dyDescent="0.25">
      <c r="A44" s="29">
        <v>3722</v>
      </c>
      <c r="B44" s="29">
        <v>6122</v>
      </c>
      <c r="C44" s="45">
        <v>18606</v>
      </c>
      <c r="D44" s="46"/>
      <c r="E44" s="40" t="s">
        <v>78</v>
      </c>
      <c r="F44" s="32" t="s">
        <v>78</v>
      </c>
      <c r="G44" s="17" t="s">
        <v>84</v>
      </c>
      <c r="H44" s="33">
        <v>0</v>
      </c>
      <c r="I44" s="33">
        <v>0</v>
      </c>
      <c r="J44" s="34">
        <f>'[1]Odbor MH - 60'!I110</f>
        <v>140000</v>
      </c>
    </row>
    <row r="45" spans="1:12" x14ac:dyDescent="0.25">
      <c r="A45" s="29">
        <v>3412</v>
      </c>
      <c r="B45" s="29">
        <v>6121</v>
      </c>
      <c r="C45" s="30" t="s">
        <v>85</v>
      </c>
      <c r="D45" s="31">
        <v>84</v>
      </c>
      <c r="E45" s="32" t="s">
        <v>78</v>
      </c>
      <c r="F45" s="40" t="s">
        <v>13</v>
      </c>
      <c r="G45" s="40" t="s">
        <v>86</v>
      </c>
      <c r="H45" s="33">
        <v>600000</v>
      </c>
      <c r="I45" s="33">
        <v>600000</v>
      </c>
      <c r="J45" s="34">
        <f>'[1]Odbor MH - 60'!I99</f>
        <v>600000</v>
      </c>
    </row>
    <row r="46" spans="1:12" x14ac:dyDescent="0.25">
      <c r="A46" s="29">
        <v>3412</v>
      </c>
      <c r="B46" s="29">
        <v>6121</v>
      </c>
      <c r="C46" s="30" t="s">
        <v>87</v>
      </c>
      <c r="D46" s="31"/>
      <c r="E46" s="40" t="s">
        <v>78</v>
      </c>
      <c r="F46" s="32" t="s">
        <v>13</v>
      </c>
      <c r="G46" s="32" t="str">
        <f>'[1]Odbor MH - 60'!E101</f>
        <v>Spoluúčast sportoviště dotace hl. m. Praha</v>
      </c>
      <c r="H46" s="33">
        <f>'[1]Odbor MH - 60'!I101</f>
        <v>177700</v>
      </c>
      <c r="I46" s="33">
        <v>0</v>
      </c>
      <c r="J46" s="34">
        <f>'[1]Odbor MH - 60'!I101</f>
        <v>177700</v>
      </c>
      <c r="K46" s="35"/>
    </row>
    <row r="47" spans="1:12" x14ac:dyDescent="0.25">
      <c r="A47" s="29">
        <v>3412</v>
      </c>
      <c r="B47" s="29">
        <v>6121</v>
      </c>
      <c r="C47" s="30" t="s">
        <v>88</v>
      </c>
      <c r="D47" s="31">
        <v>84</v>
      </c>
      <c r="E47" s="32" t="s">
        <v>78</v>
      </c>
      <c r="F47" s="40" t="s">
        <v>13</v>
      </c>
      <c r="G47" s="40" t="s">
        <v>89</v>
      </c>
      <c r="H47" s="33">
        <v>2500000</v>
      </c>
      <c r="I47" s="33">
        <v>2500000</v>
      </c>
      <c r="J47" s="34">
        <f>'[1]Odbor MH - 60'!I100</f>
        <v>2500000</v>
      </c>
      <c r="K47" s="35"/>
      <c r="L47" s="35"/>
    </row>
    <row r="48" spans="1:12" x14ac:dyDescent="0.25">
      <c r="A48" s="29">
        <v>3117</v>
      </c>
      <c r="B48" s="29">
        <v>6122</v>
      </c>
      <c r="C48" s="45">
        <v>814171</v>
      </c>
      <c r="D48" s="46">
        <v>98</v>
      </c>
      <c r="E48" s="40" t="s">
        <v>90</v>
      </c>
      <c r="F48" s="32" t="s">
        <v>44</v>
      </c>
      <c r="G48" s="32" t="s">
        <v>91</v>
      </c>
      <c r="H48" s="33">
        <v>110000</v>
      </c>
      <c r="I48" s="33">
        <v>0</v>
      </c>
      <c r="J48" s="34">
        <v>110000</v>
      </c>
    </row>
    <row r="49" spans="1:11" x14ac:dyDescent="0.25">
      <c r="A49" s="29">
        <v>3117</v>
      </c>
      <c r="B49" s="29">
        <v>6122</v>
      </c>
      <c r="C49" s="45">
        <v>824171</v>
      </c>
      <c r="D49" s="46"/>
      <c r="E49" s="40" t="s">
        <v>90</v>
      </c>
      <c r="F49" s="32" t="s">
        <v>44</v>
      </c>
      <c r="G49" s="32" t="s">
        <v>92</v>
      </c>
      <c r="H49" s="33">
        <v>143000</v>
      </c>
      <c r="I49" s="33">
        <v>0</v>
      </c>
      <c r="J49" s="34">
        <v>143000</v>
      </c>
    </row>
    <row r="50" spans="1:11" x14ac:dyDescent="0.25">
      <c r="A50" s="29">
        <v>3639</v>
      </c>
      <c r="B50" s="29">
        <v>6119</v>
      </c>
      <c r="C50" s="30">
        <v>1815</v>
      </c>
      <c r="D50" s="31"/>
      <c r="E50" s="40" t="s">
        <v>93</v>
      </c>
      <c r="F50" s="40" t="s">
        <v>94</v>
      </c>
      <c r="G50" s="40" t="s">
        <v>95</v>
      </c>
      <c r="H50" s="33">
        <v>70000</v>
      </c>
      <c r="I50" s="33">
        <v>70000</v>
      </c>
      <c r="J50" s="52">
        <v>70000</v>
      </c>
    </row>
    <row r="51" spans="1:11" x14ac:dyDescent="0.25">
      <c r="A51" s="29">
        <v>2219</v>
      </c>
      <c r="B51" s="29">
        <v>6121</v>
      </c>
      <c r="C51" s="45">
        <v>60</v>
      </c>
      <c r="D51" s="46"/>
      <c r="E51" s="40" t="s">
        <v>96</v>
      </c>
      <c r="F51" s="32" t="s">
        <v>13</v>
      </c>
      <c r="G51" s="32" t="s">
        <v>97</v>
      </c>
      <c r="H51" s="33">
        <f>'[1]Odbor ŽPD - 50'!I48</f>
        <v>1574100</v>
      </c>
      <c r="I51" s="33">
        <v>465949.99</v>
      </c>
      <c r="J51" s="34">
        <f>'[1]Odbor ŽPD - 50'!I48</f>
        <v>1574100</v>
      </c>
    </row>
    <row r="52" spans="1:11" x14ac:dyDescent="0.25">
      <c r="A52" s="29">
        <v>2219</v>
      </c>
      <c r="B52" s="29">
        <v>6121</v>
      </c>
      <c r="C52" s="45">
        <v>61</v>
      </c>
      <c r="D52" s="46"/>
      <c r="E52" s="40" t="s">
        <v>96</v>
      </c>
      <c r="F52" s="32" t="s">
        <v>13</v>
      </c>
      <c r="G52" s="32" t="str">
        <f>'[1]Odbor ŽPD - 50'!E49</f>
        <v>Cyklodoprava Božanovská ORG 61</v>
      </c>
      <c r="H52" s="33">
        <f>'[1]Odbor ŽPD - 50'!I49</f>
        <v>240000</v>
      </c>
      <c r="I52" s="33">
        <v>240000</v>
      </c>
      <c r="J52" s="34">
        <f>'[1]Odbor ŽPD - 50'!I49</f>
        <v>240000</v>
      </c>
    </row>
    <row r="53" spans="1:11" x14ac:dyDescent="0.25">
      <c r="A53" s="29">
        <v>2219</v>
      </c>
      <c r="B53" s="29">
        <v>6119</v>
      </c>
      <c r="C53" s="45">
        <v>17506</v>
      </c>
      <c r="D53" s="46"/>
      <c r="E53" s="40" t="s">
        <v>96</v>
      </c>
      <c r="F53" s="32" t="s">
        <v>13</v>
      </c>
      <c r="G53" s="32" t="s">
        <v>98</v>
      </c>
      <c r="H53" s="33">
        <f>'[1]Odbor ŽPD - 50'!I47</f>
        <v>3200000</v>
      </c>
      <c r="I53" s="33">
        <v>3200000</v>
      </c>
      <c r="J53" s="34">
        <f>'[1]Odbor ŽPD - 50'!I47</f>
        <v>3200000</v>
      </c>
      <c r="K53" s="35"/>
    </row>
    <row r="54" spans="1:11" x14ac:dyDescent="0.25">
      <c r="A54" s="29">
        <v>3745</v>
      </c>
      <c r="B54" s="29">
        <v>6121</v>
      </c>
      <c r="C54" s="45">
        <v>17601</v>
      </c>
      <c r="D54" s="46"/>
      <c r="E54" s="40" t="s">
        <v>96</v>
      </c>
      <c r="F54" s="32" t="s">
        <v>13</v>
      </c>
      <c r="G54" s="32" t="s">
        <v>99</v>
      </c>
      <c r="H54" s="33">
        <f>'[1]Odbor ŽPD - 50'!I56</f>
        <v>5000000</v>
      </c>
      <c r="I54" s="33">
        <v>383000</v>
      </c>
      <c r="J54" s="34">
        <f>'[1]Odbor ŽPD - 50'!I56</f>
        <v>5000000</v>
      </c>
      <c r="K54" s="22"/>
    </row>
    <row r="55" spans="1:11" x14ac:dyDescent="0.25">
      <c r="A55" s="29">
        <v>2212</v>
      </c>
      <c r="B55" s="29">
        <v>6119</v>
      </c>
      <c r="C55" s="45">
        <v>18501</v>
      </c>
      <c r="D55" s="46"/>
      <c r="E55" s="40" t="s">
        <v>96</v>
      </c>
      <c r="F55" s="32"/>
      <c r="G55" s="32" t="s">
        <v>100</v>
      </c>
      <c r="H55" s="33">
        <f>'[1]Odbor ŽPD - 50'!I45</f>
        <v>150000</v>
      </c>
      <c r="I55" s="33">
        <v>150000</v>
      </c>
      <c r="J55" s="34">
        <f>'[1]Odbor ŽPD - 50'!I45</f>
        <v>150000</v>
      </c>
    </row>
    <row r="56" spans="1:11" x14ac:dyDescent="0.25">
      <c r="A56" s="29">
        <v>3745</v>
      </c>
      <c r="B56" s="29">
        <v>6119</v>
      </c>
      <c r="C56" s="45">
        <v>18502</v>
      </c>
      <c r="D56" s="46"/>
      <c r="E56" s="32" t="s">
        <v>96</v>
      </c>
      <c r="F56" s="32" t="s">
        <v>13</v>
      </c>
      <c r="G56" s="32" t="s">
        <v>101</v>
      </c>
      <c r="H56" s="33">
        <f>'[1]Odbor ŽPD - 50'!I55</f>
        <v>650000</v>
      </c>
      <c r="I56" s="33">
        <v>550000</v>
      </c>
      <c r="J56" s="34">
        <f>'[1]Odbor ŽPD - 50'!I55</f>
        <v>650000</v>
      </c>
    </row>
    <row r="57" spans="1:11" x14ac:dyDescent="0.25">
      <c r="A57" s="29">
        <v>2219</v>
      </c>
      <c r="B57" s="29">
        <v>6121</v>
      </c>
      <c r="C57" s="45">
        <v>18503</v>
      </c>
      <c r="D57" s="46"/>
      <c r="E57" s="40" t="s">
        <v>96</v>
      </c>
      <c r="F57" s="32" t="s">
        <v>13</v>
      </c>
      <c r="G57" s="32" t="str">
        <f>'[1]Odbor ŽPD - 50'!E50</f>
        <v xml:space="preserve">P + R parkoviště </v>
      </c>
      <c r="H57" s="33">
        <v>0</v>
      </c>
      <c r="I57" s="33">
        <v>0</v>
      </c>
      <c r="J57" s="51">
        <f>'[1]Odbor ŽPD - 50'!I50</f>
        <v>450000</v>
      </c>
      <c r="K57" s="35"/>
    </row>
    <row r="58" spans="1:11" ht="15.75" thickBot="1" x14ac:dyDescent="0.3">
      <c r="A58" s="53">
        <v>3429</v>
      </c>
      <c r="B58" s="53">
        <v>6119</v>
      </c>
      <c r="C58" s="54">
        <v>18504</v>
      </c>
      <c r="D58" s="55"/>
      <c r="E58" s="56" t="s">
        <v>96</v>
      </c>
      <c r="F58" s="57" t="s">
        <v>13</v>
      </c>
      <c r="G58" s="57" t="s">
        <v>102</v>
      </c>
      <c r="H58" s="58">
        <f>'[1]Odbor ŽPD - 50'!I53</f>
        <v>1200000</v>
      </c>
      <c r="I58" s="58">
        <v>200000</v>
      </c>
      <c r="J58" s="59">
        <f>'[1]Odbor ŽPD - 50'!I53</f>
        <v>1200000</v>
      </c>
      <c r="K58" s="35"/>
    </row>
    <row r="59" spans="1:11" ht="15.75" thickBot="1" x14ac:dyDescent="0.3">
      <c r="A59" s="60"/>
      <c r="B59" s="60"/>
      <c r="C59" s="61"/>
      <c r="D59" s="62"/>
      <c r="E59" s="60"/>
      <c r="F59" s="63" t="s">
        <v>103</v>
      </c>
      <c r="G59" s="60"/>
      <c r="H59" s="64">
        <f>SUM(H4:H58)</f>
        <v>122559800</v>
      </c>
      <c r="I59" s="64">
        <f>SUM(I4:I58)</f>
        <v>59611959.990000002</v>
      </c>
      <c r="J59" s="65">
        <f>SUM(J4:J58)</f>
        <v>115315700</v>
      </c>
      <c r="K59" s="35"/>
    </row>
    <row r="60" spans="1:11" hidden="1" x14ac:dyDescent="0.25">
      <c r="J60" t="e">
        <f>'[1]výdaje celkové 2017 nové'!F67-'Závazné ukazatele_inv.výdajů'!#REF!</f>
        <v>#REF!</v>
      </c>
    </row>
    <row r="61" spans="1:11" hidden="1" x14ac:dyDescent="0.25"/>
    <row r="62" spans="1:11" x14ac:dyDescent="0.25">
      <c r="J62" s="35"/>
      <c r="K62" s="35"/>
    </row>
    <row r="63" spans="1:11" hidden="1" x14ac:dyDescent="0.25">
      <c r="F63" t="s">
        <v>104</v>
      </c>
      <c r="I63" s="3" t="s">
        <v>105</v>
      </c>
      <c r="J63" s="35"/>
    </row>
    <row r="64" spans="1:11" hidden="1" x14ac:dyDescent="0.25">
      <c r="C64" s="6" t="s">
        <v>106</v>
      </c>
    </row>
    <row r="65" spans="3:10" hidden="1" x14ac:dyDescent="0.25">
      <c r="J65" s="35"/>
    </row>
    <row r="66" spans="3:10" hidden="1" x14ac:dyDescent="0.25">
      <c r="C66" s="66" t="s">
        <v>107</v>
      </c>
    </row>
    <row r="67" spans="3:10" hidden="1" x14ac:dyDescent="0.25"/>
    <row r="68" spans="3:10" hidden="1" x14ac:dyDescent="0.25"/>
  </sheetData>
  <mergeCells count="1">
    <mergeCell ref="C1:F1"/>
  </mergeCells>
  <printOptions horizontalCentered="1"/>
  <pageMargins left="0.11811023622047245" right="0.11811023622047245" top="0.19685039370078741" bottom="0.39370078740157483" header="0.31496062992125984" footer="0.31496062992125984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Závazné ukazatele_inv.výdajů</vt:lpstr>
      <vt:lpstr>'Závazné ukazatele_inv.výdajů'!Názvy_tisku</vt:lpstr>
      <vt:lpstr>'Závazné ukazatele_inv.výdajů'!Oblast_tisku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Martynková Helena (MHMP, OKC)</dc:creator>
  <cp:lastModifiedBy>Martynková Helena (MHMP, OKC)</cp:lastModifiedBy>
  <dcterms:created xsi:type="dcterms:W3CDTF">2018-01-30T09:11:38Z</dcterms:created>
  <dcterms:modified xsi:type="dcterms:W3CDTF">2018-01-30T09:12:08Z</dcterms:modified>
</cp:coreProperties>
</file>