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18_rozpočet\final_rozpočet\"/>
    </mc:Choice>
  </mc:AlternateContent>
  <bookViews>
    <workbookView xWindow="0" yWindow="0" windowWidth="24000" windowHeight="9285"/>
  </bookViews>
  <sheets>
    <sheet name="Rozpočtový výhled " sheetId="1" r:id="rId1"/>
  </sheets>
  <externalReferences>
    <externalReference r:id="rId2"/>
  </externalReferences>
  <definedNames>
    <definedName name="_xlnm.Print_Area" localSheetId="0">'Rozpočtový výhled '!$A$3:$L$20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B20" i="1"/>
  <c r="L18" i="1"/>
  <c r="K18" i="1"/>
  <c r="J18" i="1"/>
  <c r="I18" i="1"/>
  <c r="H18" i="1"/>
  <c r="C18" i="1"/>
  <c r="C20" i="1" s="1"/>
  <c r="G17" i="1"/>
  <c r="G16" i="1"/>
  <c r="F16" i="1"/>
  <c r="F18" i="1" s="1"/>
  <c r="C16" i="1"/>
  <c r="B16" i="1"/>
  <c r="L14" i="1"/>
  <c r="L20" i="1" s="1"/>
  <c r="J14" i="1"/>
  <c r="J20" i="1" s="1"/>
  <c r="H14" i="1"/>
  <c r="H20" i="1" s="1"/>
  <c r="G13" i="1"/>
  <c r="G12" i="1"/>
  <c r="G11" i="1"/>
  <c r="F11" i="1"/>
  <c r="F14" i="1" s="1"/>
  <c r="F20" i="1" s="1"/>
  <c r="B11" i="1"/>
  <c r="L9" i="1"/>
  <c r="K9" i="1"/>
  <c r="K14" i="1" s="1"/>
  <c r="K20" i="1" s="1"/>
  <c r="J9" i="1"/>
  <c r="I9" i="1"/>
  <c r="I14" i="1" s="1"/>
  <c r="I20" i="1" s="1"/>
  <c r="H9" i="1"/>
  <c r="F9" i="1"/>
  <c r="C9" i="1"/>
  <c r="C11" i="1" s="1"/>
  <c r="B9" i="1"/>
  <c r="G6" i="1"/>
  <c r="G9" i="1" s="1"/>
  <c r="G18" i="1" l="1"/>
  <c r="G14" i="1"/>
  <c r="G20" i="1" s="1"/>
</calcChain>
</file>

<file path=xl/sharedStrings.xml><?xml version="1.0" encoding="utf-8"?>
<sst xmlns="http://schemas.openxmlformats.org/spreadsheetml/2006/main" count="30" uniqueCount="30">
  <si>
    <t>v tis. Kč</t>
  </si>
  <si>
    <t xml:space="preserve">Název  položky </t>
  </si>
  <si>
    <t>Skut. 2013</t>
  </si>
  <si>
    <t>Skut. 2014</t>
  </si>
  <si>
    <t>Skut. 2015</t>
  </si>
  <si>
    <t>Skut. 2016</t>
  </si>
  <si>
    <t>Očekávaná skut. 2017</t>
  </si>
  <si>
    <t>RV 2018</t>
  </si>
  <si>
    <t>RV 2019</t>
  </si>
  <si>
    <t>RV 2020</t>
  </si>
  <si>
    <t>RV 2021</t>
  </si>
  <si>
    <t>RV 2022</t>
  </si>
  <si>
    <t>RV 2023</t>
  </si>
  <si>
    <t>Daňové příjmy  - třída 1</t>
  </si>
  <si>
    <t>Nedaňové příjmy  - třída 2</t>
  </si>
  <si>
    <t>Kapitálové příjmy   - třída 3</t>
  </si>
  <si>
    <t>Vlastní příjmy</t>
  </si>
  <si>
    <t>Přijaté transfery (po konsolidaci) - třída 4</t>
  </si>
  <si>
    <t xml:space="preserve">   z toho ze HMP ZJ 920</t>
  </si>
  <si>
    <t xml:space="preserve">   z toho výkon SS ZJ 921</t>
  </si>
  <si>
    <t>Příjmy celkem</t>
  </si>
  <si>
    <t>Provozní výdaje (po konsolidaci) - třída 5</t>
  </si>
  <si>
    <t>Kapitálové výdaje - třída 6</t>
  </si>
  <si>
    <t>Výdaje  celkem</t>
  </si>
  <si>
    <t>Výsledek hospodaření (-schodek, +přebytek)</t>
  </si>
  <si>
    <t>Úhrada dlouhodobých fin. závazků pol. 8xxx</t>
  </si>
  <si>
    <t>Úhrada dlouhodobých fin. závazků pol. 5347</t>
  </si>
  <si>
    <t>Tvorba rezervy na dluhovou službu</t>
  </si>
  <si>
    <t>Střednědobý výhled rozpočtu MČ Praha 20 do roku 2023</t>
  </si>
  <si>
    <t>Příloha č. 4 k návrhu rozpočtu na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</si>
</sst>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name val="Arial CE"/>
      <family val="2"/>
    </font>
    <font>
      <b/>
      <sz val="11"/>
      <name val="Arial CE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1" fillId="0" borderId="0" xfId="1"/>
    <xf numFmtId="0" fontId="5" fillId="0" borderId="0" xfId="1" applyFont="1" applyBorder="1"/>
    <xf numFmtId="0" fontId="6" fillId="0" borderId="0" xfId="1" applyFont="1" applyBorder="1"/>
    <xf numFmtId="0" fontId="7" fillId="0" borderId="0" xfId="1" applyFont="1" applyBorder="1"/>
    <xf numFmtId="3" fontId="7" fillId="0" borderId="0" xfId="1" applyNumberFormat="1" applyFont="1" applyBorder="1"/>
    <xf numFmtId="3" fontId="7" fillId="2" borderId="0" xfId="1" applyNumberFormat="1" applyFont="1" applyFill="1" applyBorder="1"/>
    <xf numFmtId="0" fontId="1" fillId="2" borderId="0" xfId="1" applyFill="1"/>
    <xf numFmtId="0" fontId="8" fillId="3" borderId="1" xfId="1" applyFont="1" applyFill="1" applyBorder="1"/>
    <xf numFmtId="3" fontId="8" fillId="3" borderId="1" xfId="1" applyNumberFormat="1" applyFont="1" applyFill="1" applyBorder="1"/>
    <xf numFmtId="3" fontId="8" fillId="3" borderId="1" xfId="1" applyNumberFormat="1" applyFont="1" applyFill="1" applyBorder="1" applyAlignment="1">
      <alignment horizontal="center" wrapText="1"/>
    </xf>
    <xf numFmtId="3" fontId="8" fillId="3" borderId="1" xfId="1" applyNumberFormat="1" applyFont="1" applyFill="1" applyBorder="1" applyAlignment="1">
      <alignment wrapText="1"/>
    </xf>
    <xf numFmtId="0" fontId="7" fillId="0" borderId="1" xfId="1" applyFont="1" applyBorder="1"/>
    <xf numFmtId="3" fontId="7" fillId="0" borderId="1" xfId="1" applyNumberFormat="1" applyFont="1" applyBorder="1"/>
    <xf numFmtId="3" fontId="7" fillId="0" borderId="1" xfId="1" applyNumberFormat="1" applyFont="1" applyFill="1" applyBorder="1"/>
    <xf numFmtId="0" fontId="8" fillId="0" borderId="1" xfId="1" applyFont="1" applyBorder="1"/>
    <xf numFmtId="3" fontId="8" fillId="0" borderId="1" xfId="1" applyNumberFormat="1" applyFont="1" applyBorder="1"/>
    <xf numFmtId="3" fontId="8" fillId="0" borderId="1" xfId="1" applyNumberFormat="1" applyFont="1" applyFill="1" applyBorder="1"/>
    <xf numFmtId="3" fontId="6" fillId="0" borderId="1" xfId="1" applyNumberFormat="1" applyFont="1" applyBorder="1"/>
    <xf numFmtId="3" fontId="6" fillId="0" borderId="1" xfId="1" applyNumberFormat="1" applyFont="1" applyFill="1" applyBorder="1"/>
    <xf numFmtId="0" fontId="6" fillId="0" borderId="1" xfId="1" applyFont="1" applyBorder="1"/>
    <xf numFmtId="4" fontId="9" fillId="0" borderId="0" xfId="1" applyNumberFormat="1" applyFont="1" applyFill="1" applyBorder="1"/>
    <xf numFmtId="0" fontId="5" fillId="0" borderId="1" xfId="1" applyFont="1" applyBorder="1"/>
    <xf numFmtId="3" fontId="5" fillId="0" borderId="1" xfId="1" applyNumberFormat="1" applyFont="1" applyBorder="1"/>
    <xf numFmtId="3" fontId="5" fillId="0" borderId="1" xfId="1" applyNumberFormat="1" applyFont="1" applyFill="1" applyBorder="1"/>
    <xf numFmtId="2" fontId="1" fillId="0" borderId="0" xfId="1" applyNumberFormat="1"/>
    <xf numFmtId="4" fontId="1" fillId="0" borderId="0" xfId="1" applyNumberFormat="1"/>
    <xf numFmtId="0" fontId="5" fillId="3" borderId="1" xfId="1" applyFont="1" applyFill="1" applyBorder="1"/>
    <xf numFmtId="3" fontId="5" fillId="3" borderId="1" xfId="1" applyNumberFormat="1" applyFont="1" applyFill="1" applyBorder="1"/>
    <xf numFmtId="0" fontId="1" fillId="0" borderId="0" xfId="1" applyFill="1"/>
    <xf numFmtId="0" fontId="1" fillId="0" borderId="1" xfId="1" applyFont="1" applyBorder="1"/>
    <xf numFmtId="0" fontId="1" fillId="0" borderId="1" xfId="1" applyBorder="1"/>
    <xf numFmtId="3" fontId="1" fillId="0" borderId="1" xfId="1" applyNumberFormat="1" applyBorder="1"/>
    <xf numFmtId="3" fontId="1" fillId="0" borderId="0" xfId="1" applyNumberFormat="1"/>
    <xf numFmtId="0" fontId="1" fillId="0" borderId="1" xfId="1" applyFill="1" applyBorder="1"/>
    <xf numFmtId="3" fontId="1" fillId="0" borderId="1" xfId="1" applyNumberFormat="1" applyFill="1" applyBorder="1"/>
  </cellXfs>
  <cellStyles count="2">
    <cellStyle name="Normální" xfId="0" builtinId="0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_Rozpis%20rozpo&#269;tu%20na%20%202018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ožky"/>
      <sheetName val="Souhrnné závazné ukazatalé"/>
      <sheetName val="dotační vztahy"/>
      <sheetName val="Závazné výdaje rozpočtu BV "/>
      <sheetName val="Závazné ukazatele k PO"/>
      <sheetName val="Závazné ukazatele_inv.výdajů"/>
      <sheetName val="výdaje celkové 2017 nové"/>
      <sheetName val="příjmy 2017"/>
      <sheetName val="Plán počtu pracovníků 2017"/>
      <sheetName val="Mzdy a sociální fond"/>
      <sheetName val="mzdy_výpočet"/>
      <sheetName val="MA21"/>
      <sheetName val="odbor KUMČ - 11"/>
      <sheetName val="odbor EO - 12 (bez mezd)"/>
      <sheetName val="odbor OŽOSA - 14"/>
      <sheetName val="odbor Stavební"/>
      <sheetName val="odbor HSI - 20"/>
      <sheetName val="sociální  - 30"/>
      <sheetName val="školství 40"/>
      <sheetName val="Odbor MH - 60"/>
      <sheetName val="Odbor ŽPD - 50"/>
      <sheetName val="Odbor Informatika - 70"/>
      <sheetName val="Pokladní správa"/>
      <sheetName val="Rozpočtový výhled "/>
      <sheetName val="Zdaň.činnost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F8">
            <v>151568900</v>
          </cell>
        </row>
        <row r="67">
          <cell r="F67">
            <v>115315700</v>
          </cell>
        </row>
      </sheetData>
      <sheetData sheetId="7">
        <row r="7">
          <cell r="F7">
            <v>28375100</v>
          </cell>
        </row>
        <row r="42">
          <cell r="F42">
            <v>125221000</v>
          </cell>
        </row>
        <row r="43">
          <cell r="F43">
            <v>11409000</v>
          </cell>
        </row>
        <row r="44">
          <cell r="F44">
            <v>91812000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zoomScaleNormal="100" zoomScaleSheetLayoutView="100" workbookViewId="0">
      <selection activeCell="A2" sqref="A2"/>
    </sheetView>
  </sheetViews>
  <sheetFormatPr defaultColWidth="11.42578125" defaultRowHeight="15" x14ac:dyDescent="0.25"/>
  <cols>
    <col min="1" max="1" width="45.7109375" style="4" customWidth="1"/>
    <col min="2" max="2" width="14.28515625" style="4" bestFit="1" customWidth="1"/>
    <col min="3" max="3" width="15.42578125" style="4" bestFit="1" customWidth="1"/>
    <col min="4" max="4" width="12.42578125" style="4" bestFit="1" customWidth="1"/>
    <col min="5" max="5" width="12.7109375" style="4" customWidth="1"/>
    <col min="6" max="6" width="13.28515625" style="4" bestFit="1" customWidth="1"/>
    <col min="7" max="10" width="12.7109375" style="4" customWidth="1"/>
    <col min="11" max="12" width="11.42578125" style="4" customWidth="1"/>
    <col min="13" max="14" width="10.140625" style="4" bestFit="1" customWidth="1"/>
    <col min="15" max="16384" width="11.42578125" style="4"/>
  </cols>
  <sheetData>
    <row r="1" spans="1:12" s="3" customFormat="1" ht="20.25" customHeight="1" x14ac:dyDescent="0.2">
      <c r="A1" s="1" t="s">
        <v>29</v>
      </c>
      <c r="B1" s="2"/>
      <c r="C1" s="2"/>
      <c r="D1" s="2"/>
      <c r="E1" s="2"/>
      <c r="F1" s="2"/>
      <c r="G1" s="2"/>
      <c r="H1" s="2"/>
      <c r="I1" s="2"/>
      <c r="J1" s="2"/>
    </row>
    <row r="2" spans="1:12" ht="15.75" x14ac:dyDescent="0.25">
      <c r="A2" s="2"/>
      <c r="B2" s="1"/>
      <c r="C2" s="1"/>
      <c r="D2" s="1"/>
      <c r="E2" s="1"/>
      <c r="F2" s="1"/>
      <c r="G2" s="1"/>
      <c r="H2" s="1"/>
      <c r="I2" s="1"/>
      <c r="J2" s="1"/>
    </row>
    <row r="3" spans="1:12" x14ac:dyDescent="0.25">
      <c r="A3" s="5" t="s">
        <v>28</v>
      </c>
      <c r="B3" s="6"/>
      <c r="C3" s="6"/>
      <c r="D3" s="6"/>
      <c r="E3" s="6"/>
      <c r="F3" s="6"/>
      <c r="G3" s="6"/>
      <c r="H3" s="6"/>
      <c r="I3" s="6"/>
      <c r="L3" s="6" t="s">
        <v>0</v>
      </c>
    </row>
    <row r="4" spans="1:12" x14ac:dyDescent="0.25">
      <c r="A4" s="7"/>
      <c r="B4" s="8"/>
      <c r="C4" s="8"/>
      <c r="D4" s="9"/>
      <c r="E4" s="9"/>
      <c r="F4" s="9"/>
      <c r="G4" s="9"/>
      <c r="H4" s="9"/>
      <c r="I4" s="9"/>
      <c r="J4" s="9"/>
      <c r="K4" s="9"/>
      <c r="L4" s="10"/>
    </row>
    <row r="5" spans="1:12" ht="30" x14ac:dyDescent="0.25">
      <c r="A5" s="11" t="s">
        <v>1</v>
      </c>
      <c r="B5" s="12" t="s">
        <v>2</v>
      </c>
      <c r="C5" s="12" t="s">
        <v>3</v>
      </c>
      <c r="D5" s="13" t="s">
        <v>4</v>
      </c>
      <c r="E5" s="14" t="s">
        <v>5</v>
      </c>
      <c r="F5" s="14" t="s">
        <v>6</v>
      </c>
      <c r="G5" s="12" t="s">
        <v>7</v>
      </c>
      <c r="H5" s="12" t="s">
        <v>8</v>
      </c>
      <c r="I5" s="12" t="s">
        <v>9</v>
      </c>
      <c r="J5" s="12" t="s">
        <v>10</v>
      </c>
      <c r="K5" s="12" t="s">
        <v>11</v>
      </c>
      <c r="L5" s="12" t="s">
        <v>12</v>
      </c>
    </row>
    <row r="6" spans="1:12" x14ac:dyDescent="0.25">
      <c r="A6" s="15" t="s">
        <v>13</v>
      </c>
      <c r="B6" s="16">
        <v>25631.1</v>
      </c>
      <c r="C6" s="16">
        <v>26830.34</v>
      </c>
      <c r="D6" s="16">
        <v>27043.88</v>
      </c>
      <c r="E6" s="16">
        <v>26965</v>
      </c>
      <c r="F6" s="17">
        <v>28367.772000000001</v>
      </c>
      <c r="G6" s="16">
        <f>'[1]příjmy 2017'!F7/1000</f>
        <v>28375.1</v>
      </c>
      <c r="H6" s="16">
        <v>28300</v>
      </c>
      <c r="I6" s="16">
        <v>28350</v>
      </c>
      <c r="J6" s="16">
        <v>28350</v>
      </c>
      <c r="K6" s="16">
        <v>28350</v>
      </c>
      <c r="L6" s="16">
        <v>28350</v>
      </c>
    </row>
    <row r="7" spans="1:12" x14ac:dyDescent="0.25">
      <c r="A7" s="15" t="s">
        <v>14</v>
      </c>
      <c r="B7" s="16">
        <v>8239.39</v>
      </c>
      <c r="C7" s="16">
        <v>7180.65</v>
      </c>
      <c r="D7" s="16">
        <v>8164.5469999999996</v>
      </c>
      <c r="E7" s="16">
        <v>8973</v>
      </c>
      <c r="F7" s="17">
        <v>7182.12</v>
      </c>
      <c r="G7" s="16">
        <v>7098</v>
      </c>
      <c r="H7" s="16">
        <v>7500</v>
      </c>
      <c r="I7" s="16">
        <v>7500</v>
      </c>
      <c r="J7" s="16">
        <v>7600</v>
      </c>
      <c r="K7" s="16">
        <v>7600</v>
      </c>
      <c r="L7" s="16">
        <v>7600</v>
      </c>
    </row>
    <row r="8" spans="1:12" x14ac:dyDescent="0.25">
      <c r="A8" s="15" t="s">
        <v>15</v>
      </c>
      <c r="B8" s="16">
        <v>3020</v>
      </c>
      <c r="C8" s="16">
        <v>6667.8450000000003</v>
      </c>
      <c r="D8" s="16">
        <v>3000</v>
      </c>
      <c r="E8" s="16">
        <v>2108</v>
      </c>
      <c r="F8" s="17">
        <v>75.003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</row>
    <row r="9" spans="1:12" x14ac:dyDescent="0.25">
      <c r="A9" s="18" t="s">
        <v>16</v>
      </c>
      <c r="B9" s="19">
        <f t="shared" ref="B9:J9" si="0">SUM(B6:B8)</f>
        <v>36890.49</v>
      </c>
      <c r="C9" s="19">
        <f t="shared" si="0"/>
        <v>40678.834999999999</v>
      </c>
      <c r="D9" s="19">
        <v>38208.427000000003</v>
      </c>
      <c r="E9" s="19">
        <v>38046</v>
      </c>
      <c r="F9" s="20">
        <f t="shared" si="0"/>
        <v>35624.894999999997</v>
      </c>
      <c r="G9" s="19">
        <f t="shared" si="0"/>
        <v>35473.1</v>
      </c>
      <c r="H9" s="19">
        <f t="shared" si="0"/>
        <v>35800</v>
      </c>
      <c r="I9" s="19">
        <f>SUM(I6:I8)</f>
        <v>35850</v>
      </c>
      <c r="J9" s="19">
        <f t="shared" si="0"/>
        <v>35950</v>
      </c>
      <c r="K9" s="19">
        <f>SUM(K6:K8)</f>
        <v>35950</v>
      </c>
      <c r="L9" s="19">
        <f>SUM(L6:L8)</f>
        <v>35950</v>
      </c>
    </row>
    <row r="10" spans="1:12" x14ac:dyDescent="0.25">
      <c r="A10" s="15"/>
      <c r="B10" s="21"/>
      <c r="C10" s="21"/>
      <c r="D10" s="21"/>
      <c r="E10" s="21"/>
      <c r="F10" s="22"/>
      <c r="G10" s="21"/>
      <c r="H10" s="21"/>
      <c r="I10" s="21"/>
      <c r="J10" s="21"/>
      <c r="K10" s="21"/>
      <c r="L10" s="21"/>
    </row>
    <row r="11" spans="1:12" x14ac:dyDescent="0.25">
      <c r="A11" s="15" t="s">
        <v>17</v>
      </c>
      <c r="B11" s="16">
        <f>B14-B9</f>
        <v>131215.51</v>
      </c>
      <c r="C11" s="16">
        <f>C14-C9</f>
        <v>162305.02499999999</v>
      </c>
      <c r="D11" s="16">
        <v>166407.27899999998</v>
      </c>
      <c r="E11" s="16">
        <v>156918.04399999999</v>
      </c>
      <c r="F11" s="17">
        <f>371350.922-199674.731</f>
        <v>171676.19100000002</v>
      </c>
      <c r="G11" s="16">
        <f>'[1]příjmy 2017'!F42/1000</f>
        <v>125221</v>
      </c>
      <c r="H11" s="16">
        <v>134500</v>
      </c>
      <c r="I11" s="16">
        <v>134150</v>
      </c>
      <c r="J11" s="16">
        <v>134900</v>
      </c>
      <c r="K11" s="16">
        <v>134900</v>
      </c>
      <c r="L11" s="16">
        <v>134900</v>
      </c>
    </row>
    <row r="12" spans="1:12" x14ac:dyDescent="0.25">
      <c r="A12" s="15" t="s">
        <v>18</v>
      </c>
      <c r="B12" s="16">
        <v>86089</v>
      </c>
      <c r="C12" s="16">
        <v>85357</v>
      </c>
      <c r="D12" s="16">
        <v>90138</v>
      </c>
      <c r="E12" s="16">
        <v>90194</v>
      </c>
      <c r="F12" s="17">
        <v>91803</v>
      </c>
      <c r="G12" s="16">
        <f>'[1]příjmy 2017'!F44/1000</f>
        <v>91812</v>
      </c>
      <c r="H12" s="16">
        <v>93000</v>
      </c>
      <c r="I12" s="16">
        <v>95000</v>
      </c>
      <c r="J12" s="16">
        <v>97000</v>
      </c>
      <c r="K12" s="16">
        <v>97000</v>
      </c>
      <c r="L12" s="16">
        <v>97000</v>
      </c>
    </row>
    <row r="13" spans="1:12" x14ac:dyDescent="0.25">
      <c r="A13" s="15" t="s">
        <v>19</v>
      </c>
      <c r="B13" s="16">
        <v>9694</v>
      </c>
      <c r="C13" s="16">
        <v>9722</v>
      </c>
      <c r="D13" s="16">
        <v>9753</v>
      </c>
      <c r="E13" s="16">
        <v>9910</v>
      </c>
      <c r="F13" s="17">
        <v>10839</v>
      </c>
      <c r="G13" s="16">
        <f>'[1]příjmy 2017'!F43/1000</f>
        <v>11409</v>
      </c>
      <c r="H13" s="16">
        <v>12500</v>
      </c>
      <c r="I13" s="16">
        <v>13500</v>
      </c>
      <c r="J13" s="16">
        <v>14000</v>
      </c>
      <c r="K13" s="16">
        <v>14000</v>
      </c>
      <c r="L13" s="16">
        <v>14000</v>
      </c>
    </row>
    <row r="14" spans="1:12" x14ac:dyDescent="0.25">
      <c r="A14" s="18" t="s">
        <v>20</v>
      </c>
      <c r="B14" s="19">
        <v>168106</v>
      </c>
      <c r="C14" s="19">
        <v>202983.86</v>
      </c>
      <c r="D14" s="19">
        <v>204615.70599999998</v>
      </c>
      <c r="E14" s="19">
        <v>194964.04399999999</v>
      </c>
      <c r="F14" s="20">
        <f t="shared" ref="F14:L14" si="1">F11+F9</f>
        <v>207301.08600000001</v>
      </c>
      <c r="G14" s="19">
        <f t="shared" si="1"/>
        <v>160694.1</v>
      </c>
      <c r="H14" s="19">
        <f t="shared" si="1"/>
        <v>170300</v>
      </c>
      <c r="I14" s="19">
        <f t="shared" si="1"/>
        <v>170000</v>
      </c>
      <c r="J14" s="19">
        <f t="shared" si="1"/>
        <v>170850</v>
      </c>
      <c r="K14" s="19">
        <f>K11+K9</f>
        <v>170850</v>
      </c>
      <c r="L14" s="19">
        <f t="shared" si="1"/>
        <v>170850</v>
      </c>
    </row>
    <row r="15" spans="1:12" x14ac:dyDescent="0.25">
      <c r="A15" s="18"/>
      <c r="B15" s="19"/>
      <c r="C15" s="19"/>
      <c r="D15" s="19"/>
      <c r="E15" s="19"/>
      <c r="F15" s="20"/>
      <c r="G15" s="19"/>
      <c r="H15" s="19"/>
      <c r="I15" s="19"/>
      <c r="J15" s="19"/>
      <c r="K15" s="19"/>
      <c r="L15" s="19"/>
    </row>
    <row r="16" spans="1:12" x14ac:dyDescent="0.25">
      <c r="A16" s="23" t="s">
        <v>21</v>
      </c>
      <c r="B16" s="21">
        <f>B18-B17</f>
        <v>118326.64599999999</v>
      </c>
      <c r="C16" s="21">
        <f>C18-C17</f>
        <v>128460.125</v>
      </c>
      <c r="D16" s="21">
        <v>139213</v>
      </c>
      <c r="E16" s="21">
        <v>140480</v>
      </c>
      <c r="F16" s="22">
        <f>348476.213-199674.731</f>
        <v>148801.48199999999</v>
      </c>
      <c r="G16" s="21">
        <f>'[1]výdaje celkové 2017 nové'!F8/1000</f>
        <v>151568.9</v>
      </c>
      <c r="H16" s="21">
        <v>139850</v>
      </c>
      <c r="I16" s="21">
        <v>135000</v>
      </c>
      <c r="J16" s="21">
        <v>131500</v>
      </c>
      <c r="K16" s="21">
        <v>131500</v>
      </c>
      <c r="L16" s="21">
        <v>131500</v>
      </c>
    </row>
    <row r="17" spans="1:15" x14ac:dyDescent="0.25">
      <c r="A17" s="23" t="s">
        <v>22</v>
      </c>
      <c r="B17" s="21">
        <v>46164.224000000002</v>
      </c>
      <c r="C17" s="21">
        <v>57963.785000000003</v>
      </c>
      <c r="D17" s="21">
        <v>54552</v>
      </c>
      <c r="E17" s="21">
        <v>20535</v>
      </c>
      <c r="F17" s="22">
        <v>62574.84</v>
      </c>
      <c r="G17" s="21">
        <f>'[1]výdaje celkové 2017 nové'!F67/1000</f>
        <v>115315.7</v>
      </c>
      <c r="H17" s="21">
        <v>65000</v>
      </c>
      <c r="I17" s="21">
        <v>54000</v>
      </c>
      <c r="J17" s="21">
        <v>35600</v>
      </c>
      <c r="K17" s="21">
        <v>35600</v>
      </c>
      <c r="L17" s="21">
        <v>35600</v>
      </c>
      <c r="N17" s="24"/>
      <c r="O17" s="24"/>
    </row>
    <row r="18" spans="1:15" x14ac:dyDescent="0.25">
      <c r="A18" s="25" t="s">
        <v>23</v>
      </c>
      <c r="B18" s="26">
        <v>164490.87</v>
      </c>
      <c r="C18" s="26">
        <f>186423.91</f>
        <v>186423.91</v>
      </c>
      <c r="D18" s="26">
        <v>193765</v>
      </c>
      <c r="E18" s="26">
        <v>161015</v>
      </c>
      <c r="F18" s="27">
        <f t="shared" ref="F18:L18" si="2">SUM(F16:F17)</f>
        <v>211376.32199999999</v>
      </c>
      <c r="G18" s="26">
        <f t="shared" si="2"/>
        <v>266884.59999999998</v>
      </c>
      <c r="H18" s="26">
        <f t="shared" si="2"/>
        <v>204850</v>
      </c>
      <c r="I18" s="26">
        <f t="shared" si="2"/>
        <v>189000</v>
      </c>
      <c r="J18" s="26">
        <f t="shared" si="2"/>
        <v>167100</v>
      </c>
      <c r="K18" s="26">
        <f>SUM(K16:K17)</f>
        <v>167100</v>
      </c>
      <c r="L18" s="26">
        <f t="shared" si="2"/>
        <v>167100</v>
      </c>
      <c r="O18" s="28"/>
    </row>
    <row r="19" spans="1:15" x14ac:dyDescent="0.25">
      <c r="A19" s="23"/>
      <c r="B19" s="21"/>
      <c r="C19" s="21"/>
      <c r="D19" s="21"/>
      <c r="E19" s="21"/>
      <c r="F19" s="22"/>
      <c r="G19" s="21"/>
      <c r="H19" s="21"/>
      <c r="I19" s="21"/>
      <c r="J19" s="21"/>
      <c r="K19" s="21"/>
      <c r="L19" s="21"/>
      <c r="N19" s="29"/>
      <c r="O19" s="29"/>
    </row>
    <row r="20" spans="1:15" x14ac:dyDescent="0.25">
      <c r="A20" s="30" t="s">
        <v>24</v>
      </c>
      <c r="B20" s="31">
        <f>B14-B18</f>
        <v>3615.1300000000047</v>
      </c>
      <c r="C20" s="31">
        <f>C14-C18</f>
        <v>16559.949999999983</v>
      </c>
      <c r="D20" s="31">
        <f>D14-D18</f>
        <v>10850.705999999976</v>
      </c>
      <c r="E20" s="31">
        <v>33949.043999999994</v>
      </c>
      <c r="F20" s="31">
        <f t="shared" ref="F20:L20" si="3">F14-F18</f>
        <v>-4075.2359999999753</v>
      </c>
      <c r="G20" s="31">
        <f t="shared" si="3"/>
        <v>-106190.49999999997</v>
      </c>
      <c r="H20" s="31">
        <f t="shared" si="3"/>
        <v>-34550</v>
      </c>
      <c r="I20" s="31">
        <f t="shared" si="3"/>
        <v>-19000</v>
      </c>
      <c r="J20" s="31">
        <f t="shared" si="3"/>
        <v>3750</v>
      </c>
      <c r="K20" s="31">
        <f>K14-K18</f>
        <v>3750</v>
      </c>
      <c r="L20" s="31">
        <f t="shared" si="3"/>
        <v>3750</v>
      </c>
    </row>
    <row r="21" spans="1:15" x14ac:dyDescent="0.25">
      <c r="F21" s="32"/>
    </row>
    <row r="22" spans="1:15" x14ac:dyDescent="0.25">
      <c r="A22" s="33" t="s">
        <v>25</v>
      </c>
      <c r="B22" s="34">
        <v>0</v>
      </c>
      <c r="C22" s="34">
        <v>0</v>
      </c>
      <c r="D22" s="34">
        <v>0</v>
      </c>
      <c r="E22" s="34">
        <v>0</v>
      </c>
      <c r="F22" s="37">
        <v>0</v>
      </c>
      <c r="G22" s="37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</row>
    <row r="23" spans="1:15" x14ac:dyDescent="0.25">
      <c r="A23" s="33" t="s">
        <v>26</v>
      </c>
      <c r="B23" s="34">
        <v>0</v>
      </c>
      <c r="C23" s="34">
        <v>0</v>
      </c>
      <c r="D23" s="34">
        <v>9983</v>
      </c>
      <c r="E23" s="35">
        <v>633</v>
      </c>
      <c r="F23" s="37">
        <v>338</v>
      </c>
      <c r="G23" s="37">
        <v>250</v>
      </c>
      <c r="H23" s="34">
        <v>150</v>
      </c>
      <c r="I23" s="34">
        <v>150</v>
      </c>
      <c r="J23" s="34">
        <v>150</v>
      </c>
      <c r="K23" s="34">
        <v>150</v>
      </c>
      <c r="L23" s="34">
        <v>150</v>
      </c>
    </row>
    <row r="24" spans="1:15" x14ac:dyDescent="0.25">
      <c r="A24" s="33" t="s">
        <v>27</v>
      </c>
      <c r="B24" s="34">
        <v>0</v>
      </c>
      <c r="C24" s="34">
        <v>0</v>
      </c>
      <c r="D24" s="34">
        <v>0</v>
      </c>
      <c r="E24" s="35">
        <v>0</v>
      </c>
      <c r="F24" s="38">
        <v>0</v>
      </c>
      <c r="G24" s="38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</row>
    <row r="27" spans="1:15" x14ac:dyDescent="0.25">
      <c r="E27" s="36"/>
    </row>
  </sheetData>
  <printOptions horizontalCentered="1"/>
  <pageMargins left="0.11811023622047245" right="0.11811023622047245" top="0.78740157480314965" bottom="0.78740157480314965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Rozpočtový výhled </vt:lpstr>
      <vt:lpstr>'Rozpočtový výhled 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Martynková Helena (MHMP, OKC)</dc:creator>
  <cp:lastModifiedBy>Martynková Helena (MHMP, OKC)</cp:lastModifiedBy>
  <dcterms:created xsi:type="dcterms:W3CDTF">2018-01-30T09:20:15Z</dcterms:created>
  <dcterms:modified xsi:type="dcterms:W3CDTF">2018-01-30T10:11:05Z</dcterms:modified>
</cp:coreProperties>
</file>