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8_rozpočet\final_rozpočet\"/>
    </mc:Choice>
  </mc:AlternateContent>
  <bookViews>
    <workbookView xWindow="0" yWindow="0" windowWidth="24000" windowHeight="9285"/>
  </bookViews>
  <sheets>
    <sheet name="Zdaň.činnost" sheetId="1" r:id="rId1"/>
  </sheets>
  <definedNames>
    <definedName name="_xlnm.Print_Area" localSheetId="0">Zdaň.činnost!$A$3:$K$49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G37" i="1"/>
  <c r="G38" i="1" s="1"/>
  <c r="F37" i="1"/>
  <c r="D37" i="1"/>
  <c r="C37" i="1"/>
  <c r="C38" i="1" s="1"/>
  <c r="J36" i="1"/>
  <c r="I36" i="1"/>
  <c r="K36" i="1" s="1"/>
  <c r="H36" i="1"/>
  <c r="E36" i="1"/>
  <c r="J35" i="1"/>
  <c r="I35" i="1"/>
  <c r="K35" i="1" s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I32" i="1"/>
  <c r="K32" i="1" s="1"/>
  <c r="H32" i="1"/>
  <c r="E32" i="1"/>
  <c r="J31" i="1"/>
  <c r="I31" i="1"/>
  <c r="K31" i="1" s="1"/>
  <c r="H31" i="1"/>
  <c r="E31" i="1"/>
  <c r="J30" i="1"/>
  <c r="I30" i="1"/>
  <c r="K30" i="1" s="1"/>
  <c r="H30" i="1"/>
  <c r="E30" i="1"/>
  <c r="J29" i="1"/>
  <c r="I29" i="1"/>
  <c r="K29" i="1" s="1"/>
  <c r="H29" i="1"/>
  <c r="E29" i="1"/>
  <c r="J28" i="1"/>
  <c r="I28" i="1"/>
  <c r="K28" i="1" s="1"/>
  <c r="H28" i="1"/>
  <c r="E28" i="1"/>
  <c r="J27" i="1"/>
  <c r="I27" i="1"/>
  <c r="I37" i="1" s="1"/>
  <c r="H27" i="1"/>
  <c r="E27" i="1"/>
  <c r="E37" i="1" s="1"/>
  <c r="J26" i="1"/>
  <c r="J37" i="1" s="1"/>
  <c r="J38" i="1" s="1"/>
  <c r="I26" i="1"/>
  <c r="K26" i="1" s="1"/>
  <c r="H26" i="1"/>
  <c r="H37" i="1" s="1"/>
  <c r="H38" i="1" s="1"/>
  <c r="E26" i="1"/>
  <c r="G24" i="1"/>
  <c r="D24" i="1"/>
  <c r="C24" i="1"/>
  <c r="J23" i="1"/>
  <c r="I23" i="1"/>
  <c r="K23" i="1" s="1"/>
  <c r="H23" i="1"/>
  <c r="E23" i="1"/>
  <c r="J22" i="1"/>
  <c r="I22" i="1"/>
  <c r="K22" i="1" s="1"/>
  <c r="H22" i="1"/>
  <c r="E22" i="1"/>
  <c r="J21" i="1"/>
  <c r="I21" i="1"/>
  <c r="K21" i="1" s="1"/>
  <c r="H21" i="1"/>
  <c r="E21" i="1"/>
  <c r="J20" i="1"/>
  <c r="I20" i="1"/>
  <c r="K20" i="1" s="1"/>
  <c r="H20" i="1"/>
  <c r="E20" i="1"/>
  <c r="J19" i="1"/>
  <c r="I19" i="1"/>
  <c r="K19" i="1" s="1"/>
  <c r="H19" i="1"/>
  <c r="E19" i="1"/>
  <c r="J18" i="1"/>
  <c r="I18" i="1"/>
  <c r="K18" i="1" s="1"/>
  <c r="H18" i="1"/>
  <c r="E18" i="1"/>
  <c r="J17" i="1"/>
  <c r="I17" i="1"/>
  <c r="K17" i="1" s="1"/>
  <c r="H17" i="1"/>
  <c r="E17" i="1"/>
  <c r="J16" i="1"/>
  <c r="I16" i="1"/>
  <c r="K16" i="1" s="1"/>
  <c r="H16" i="1"/>
  <c r="E16" i="1"/>
  <c r="J15" i="1"/>
  <c r="I15" i="1"/>
  <c r="K15" i="1" s="1"/>
  <c r="H15" i="1"/>
  <c r="E15" i="1"/>
  <c r="J14" i="1"/>
  <c r="I14" i="1"/>
  <c r="K14" i="1" s="1"/>
  <c r="H14" i="1"/>
  <c r="E14" i="1"/>
  <c r="J13" i="1"/>
  <c r="I13" i="1"/>
  <c r="K13" i="1" s="1"/>
  <c r="H13" i="1"/>
  <c r="E13" i="1"/>
  <c r="J12" i="1"/>
  <c r="I12" i="1"/>
  <c r="K12" i="1" s="1"/>
  <c r="H12" i="1"/>
  <c r="E12" i="1"/>
  <c r="J11" i="1"/>
  <c r="H11" i="1"/>
  <c r="F11" i="1"/>
  <c r="F24" i="1" s="1"/>
  <c r="F38" i="1" s="1"/>
  <c r="E11" i="1"/>
  <c r="J10" i="1"/>
  <c r="I10" i="1"/>
  <c r="K10" i="1" s="1"/>
  <c r="H10" i="1"/>
  <c r="E10" i="1"/>
  <c r="J9" i="1"/>
  <c r="I9" i="1"/>
  <c r="K9" i="1" s="1"/>
  <c r="H9" i="1"/>
  <c r="E9" i="1"/>
  <c r="J8" i="1"/>
  <c r="I8" i="1"/>
  <c r="K8" i="1" s="1"/>
  <c r="H8" i="1"/>
  <c r="E8" i="1"/>
  <c r="J7" i="1"/>
  <c r="I7" i="1"/>
  <c r="H7" i="1"/>
  <c r="E7" i="1"/>
  <c r="E24" i="1" s="1"/>
  <c r="J6" i="1"/>
  <c r="J24" i="1" s="1"/>
  <c r="I6" i="1"/>
  <c r="K6" i="1" s="1"/>
  <c r="H6" i="1"/>
  <c r="H24" i="1" s="1"/>
  <c r="E6" i="1"/>
  <c r="E38" i="1" l="1"/>
  <c r="K37" i="1"/>
  <c r="K7" i="1"/>
  <c r="K27" i="1"/>
  <c r="I11" i="1"/>
  <c r="K11" i="1" s="1"/>
  <c r="I24" i="1" l="1"/>
  <c r="K24" i="1" l="1"/>
  <c r="K38" i="1" s="1"/>
  <c r="I38" i="1"/>
</calcChain>
</file>

<file path=xl/sharedStrings.xml><?xml version="1.0" encoding="utf-8"?>
<sst xmlns="http://schemas.openxmlformats.org/spreadsheetml/2006/main" count="46" uniqueCount="45">
  <si>
    <t>Plán  zdaňované (hospodářské) činnosti MČ Praha 20 na rok 2018</t>
  </si>
  <si>
    <t>v tis. Kč</t>
  </si>
  <si>
    <t>Náklady</t>
  </si>
  <si>
    <t>Plán  SBF  rok 2018</t>
  </si>
  <si>
    <t>Plán ZČ rok 2018</t>
  </si>
  <si>
    <t>Fin. plán 2018</t>
  </si>
  <si>
    <t>Skutečnost k 31.10.2017      SBF</t>
  </si>
  <si>
    <t>Skutečnost k 31.10.2017     ZČ</t>
  </si>
  <si>
    <t>Skutečnost k 31. 10. 2017  celkem</t>
  </si>
  <si>
    <t>Očekávaná skutečnost k SBF 2017</t>
  </si>
  <si>
    <t>Očekávaná skutečnost ZČ 2017</t>
  </si>
  <si>
    <t>Očekávaná skutečnost celkem 2017</t>
  </si>
  <si>
    <t>spotřeba materiálu</t>
  </si>
  <si>
    <t>spotřeba energií</t>
  </si>
  <si>
    <t xml:space="preserve">prodané zboží </t>
  </si>
  <si>
    <t>celkem opravy</t>
  </si>
  <si>
    <t xml:space="preserve">služby </t>
  </si>
  <si>
    <t>mzdové náklady</t>
  </si>
  <si>
    <t>zákonné sociální pojištění</t>
  </si>
  <si>
    <t>daně a poplatky</t>
  </si>
  <si>
    <t>jiné daně a poplatky</t>
  </si>
  <si>
    <t>smluvní pokuty z prodlení</t>
  </si>
  <si>
    <t>ostatní náklady</t>
  </si>
  <si>
    <t>zůstat.cena prod.DHM a DNHM</t>
  </si>
  <si>
    <t>zůstat. cena prodané pozemky</t>
  </si>
  <si>
    <t>tvorba a zúčt.oprav.položek</t>
  </si>
  <si>
    <t>náklady z odepsaných pohledávek</t>
  </si>
  <si>
    <t>náklady z přecenění reálnou hodnotou</t>
  </si>
  <si>
    <t>náklady s DDHM</t>
  </si>
  <si>
    <t>tvorba zákon.oprav.položek</t>
  </si>
  <si>
    <t>Náklady celkem</t>
  </si>
  <si>
    <t xml:space="preserve">Výnosy </t>
  </si>
  <si>
    <t xml:space="preserve">tržby za služby </t>
  </si>
  <si>
    <t>výnosy z pronájmů</t>
  </si>
  <si>
    <t xml:space="preserve">tržby za zboží </t>
  </si>
  <si>
    <t>výnosy z odepsaných pohledávek</t>
  </si>
  <si>
    <t>Výnosy z prodeje majetku</t>
  </si>
  <si>
    <t>Výnosy z prodeje pozemků</t>
  </si>
  <si>
    <t>Ostatní výnosy z činnosti</t>
  </si>
  <si>
    <t xml:space="preserve">prodej DHM a DNHM nemov.maj. </t>
  </si>
  <si>
    <t>úroky</t>
  </si>
  <si>
    <t>výnosy z přecenění na reálnou hodnotu</t>
  </si>
  <si>
    <t>Výnosy celkem</t>
  </si>
  <si>
    <t>Hospodářský výsledek</t>
  </si>
  <si>
    <t>Příloha č. 5 k návrhu rozpočtu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</si>
</sst>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 applyBorder="1"/>
    <xf numFmtId="4" fontId="3" fillId="0" borderId="0" xfId="1" applyNumberFormat="1" applyFont="1" applyBorder="1"/>
    <xf numFmtId="0" fontId="1" fillId="0" borderId="0" xfId="1"/>
    <xf numFmtId="0" fontId="4" fillId="2" borderId="0" xfId="1" applyFont="1" applyFill="1" applyBorder="1"/>
    <xf numFmtId="0" fontId="3" fillId="0" borderId="0" xfId="1" applyFont="1" applyBorder="1" applyAlignment="1">
      <alignment horizontal="right"/>
    </xf>
    <xf numFmtId="4" fontId="3" fillId="2" borderId="0" xfId="1" applyNumberFormat="1" applyFont="1" applyFill="1" applyBorder="1"/>
    <xf numFmtId="0" fontId="2" fillId="0" borderId="0" xfId="1" applyFont="1" applyBorder="1" applyAlignment="1">
      <alignment horizontal="right"/>
    </xf>
    <xf numFmtId="0" fontId="5" fillId="0" borderId="1" xfId="1" applyFont="1" applyBorder="1"/>
    <xf numFmtId="0" fontId="5" fillId="0" borderId="2" xfId="1" applyFont="1" applyBorder="1"/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2" fillId="0" borderId="4" xfId="1" applyFont="1" applyBorder="1"/>
    <xf numFmtId="0" fontId="2" fillId="0" borderId="5" xfId="1" applyFont="1" applyBorder="1"/>
    <xf numFmtId="4" fontId="2" fillId="0" borderId="5" xfId="1" applyNumberFormat="1" applyFont="1" applyBorder="1"/>
    <xf numFmtId="4" fontId="2" fillId="0" borderId="6" xfId="1" applyNumberFormat="1" applyFont="1" applyBorder="1"/>
    <xf numFmtId="0" fontId="2" fillId="0" borderId="7" xfId="1" applyFont="1" applyBorder="1"/>
    <xf numFmtId="0" fontId="2" fillId="0" borderId="8" xfId="1" applyFont="1" applyBorder="1"/>
    <xf numFmtId="4" fontId="2" fillId="0" borderId="8" xfId="1" applyNumberFormat="1" applyFont="1" applyBorder="1"/>
    <xf numFmtId="4" fontId="2" fillId="2" borderId="8" xfId="1" applyNumberFormat="1" applyFont="1" applyFill="1" applyBorder="1"/>
    <xf numFmtId="0" fontId="2" fillId="0" borderId="9" xfId="1" applyFont="1" applyBorder="1"/>
    <xf numFmtId="0" fontId="2" fillId="0" borderId="10" xfId="1" applyFont="1" applyBorder="1"/>
    <xf numFmtId="4" fontId="2" fillId="0" borderId="10" xfId="1" applyNumberFormat="1" applyFont="1" applyBorder="1"/>
    <xf numFmtId="0" fontId="5" fillId="0" borderId="11" xfId="1" applyFont="1" applyBorder="1"/>
    <xf numFmtId="0" fontId="5" fillId="0" borderId="10" xfId="1" applyFont="1" applyBorder="1"/>
    <xf numFmtId="4" fontId="6" fillId="0" borderId="10" xfId="1" applyNumberFormat="1" applyFont="1" applyBorder="1"/>
    <xf numFmtId="4" fontId="5" fillId="0" borderId="12" xfId="1" applyNumberFormat="1" applyFont="1" applyBorder="1"/>
    <xf numFmtId="4" fontId="5" fillId="2" borderId="13" xfId="1" applyNumberFormat="1" applyFont="1" applyFill="1" applyBorder="1"/>
    <xf numFmtId="4" fontId="5" fillId="0" borderId="14" xfId="1" applyNumberFormat="1" applyFont="1" applyBorder="1"/>
    <xf numFmtId="4" fontId="5" fillId="2" borderId="0" xfId="1" applyNumberFormat="1" applyFont="1" applyFill="1" applyBorder="1"/>
    <xf numFmtId="0" fontId="2" fillId="0" borderId="15" xfId="1" applyFont="1" applyBorder="1"/>
    <xf numFmtId="0" fontId="5" fillId="0" borderId="16" xfId="1" applyFont="1" applyBorder="1"/>
    <xf numFmtId="4" fontId="5" fillId="0" borderId="10" xfId="1" applyNumberFormat="1" applyFont="1" applyBorder="1"/>
    <xf numFmtId="4" fontId="5" fillId="0" borderId="17" xfId="1" applyNumberFormat="1" applyFont="1" applyBorder="1"/>
    <xf numFmtId="4" fontId="2" fillId="0" borderId="18" xfId="1" applyNumberFormat="1" applyFont="1" applyBorder="1"/>
    <xf numFmtId="0" fontId="2" fillId="0" borderId="19" xfId="1" applyFont="1" applyBorder="1"/>
    <xf numFmtId="4" fontId="2" fillId="0" borderId="19" xfId="1" applyNumberFormat="1" applyFont="1" applyBorder="1"/>
    <xf numFmtId="4" fontId="2" fillId="2" borderId="19" xfId="1" applyNumberFormat="1" applyFont="1" applyFill="1" applyBorder="1"/>
    <xf numFmtId="0" fontId="7" fillId="0" borderId="0" xfId="1" applyFont="1" applyFill="1" applyBorder="1" applyAlignment="1">
      <alignment vertical="center" wrapText="1"/>
    </xf>
    <xf numFmtId="4" fontId="1" fillId="0" borderId="0" xfId="1" applyNumberFormat="1" applyBorder="1"/>
    <xf numFmtId="0" fontId="3" fillId="2" borderId="0" xfId="1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90" zoomScaleNormal="90" workbookViewId="0">
      <selection activeCell="A2" sqref="A2"/>
    </sheetView>
  </sheetViews>
  <sheetFormatPr defaultColWidth="8.7109375" defaultRowHeight="15" x14ac:dyDescent="0.25"/>
  <cols>
    <col min="1" max="1" width="8.7109375" style="4" customWidth="1"/>
    <col min="2" max="2" width="34.42578125" style="4" bestFit="1" customWidth="1"/>
    <col min="3" max="3" width="20.42578125" style="4" bestFit="1" customWidth="1"/>
    <col min="4" max="4" width="15.140625" style="4" customWidth="1"/>
    <col min="5" max="5" width="15" style="4" customWidth="1"/>
    <col min="6" max="11" width="12.42578125" style="4" customWidth="1"/>
    <col min="12" max="12" width="12" style="4" bestFit="1" customWidth="1"/>
    <col min="13" max="16384" width="8.7109375" style="4"/>
  </cols>
  <sheetData>
    <row r="1" spans="1:11" ht="15.75" x14ac:dyDescent="0.25">
      <c r="A1" s="1" t="s">
        <v>44</v>
      </c>
      <c r="B1" s="2"/>
      <c r="C1" s="2"/>
      <c r="D1" s="2"/>
      <c r="E1" s="2"/>
      <c r="F1" s="2"/>
      <c r="G1" s="2"/>
      <c r="H1" s="2"/>
      <c r="I1" s="3"/>
      <c r="J1" s="2"/>
      <c r="K1" s="2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3"/>
      <c r="J2" s="2"/>
      <c r="K2" s="2"/>
    </row>
    <row r="3" spans="1:11" ht="15.75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thickBot="1" x14ac:dyDescent="0.3">
      <c r="A4" s="5"/>
      <c r="C4" s="2"/>
      <c r="D4" s="2"/>
      <c r="E4" s="6"/>
      <c r="F4" s="6"/>
      <c r="G4" s="6"/>
      <c r="H4" s="6"/>
      <c r="I4" s="7"/>
      <c r="J4" s="2"/>
      <c r="K4" s="8" t="s">
        <v>1</v>
      </c>
    </row>
    <row r="5" spans="1:11" ht="44.25" customHeight="1" thickTop="1" thickBot="1" x14ac:dyDescent="0.3">
      <c r="A5" s="9"/>
      <c r="B5" s="10" t="s">
        <v>2</v>
      </c>
      <c r="C5" s="11" t="s">
        <v>3</v>
      </c>
      <c r="D5" s="11" t="s">
        <v>4</v>
      </c>
      <c r="E5" s="12" t="s">
        <v>5</v>
      </c>
      <c r="F5" s="11" t="s">
        <v>6</v>
      </c>
      <c r="G5" s="11" t="s">
        <v>7</v>
      </c>
      <c r="H5" s="12" t="s">
        <v>8</v>
      </c>
      <c r="I5" s="11" t="s">
        <v>9</v>
      </c>
      <c r="J5" s="11" t="s">
        <v>10</v>
      </c>
      <c r="K5" s="12" t="s">
        <v>11</v>
      </c>
    </row>
    <row r="6" spans="1:11" x14ac:dyDescent="0.25">
      <c r="A6" s="13">
        <v>501</v>
      </c>
      <c r="B6" s="14" t="s">
        <v>12</v>
      </c>
      <c r="C6" s="15">
        <v>62</v>
      </c>
      <c r="D6" s="15">
        <v>7</v>
      </c>
      <c r="E6" s="16">
        <f>SUM(C6:D6)</f>
        <v>69</v>
      </c>
      <c r="F6" s="15">
        <v>51.633000000000003</v>
      </c>
      <c r="G6" s="15">
        <v>5.5720000000000001</v>
      </c>
      <c r="H6" s="16">
        <f>SUM(F6:G6)</f>
        <v>57.205000000000005</v>
      </c>
      <c r="I6" s="15">
        <f>F6/10*12</f>
        <v>61.959600000000009</v>
      </c>
      <c r="J6" s="15">
        <f>G6/10*12</f>
        <v>6.6864000000000008</v>
      </c>
      <c r="K6" s="16">
        <f>SUM(I6:J6)</f>
        <v>68.646000000000015</v>
      </c>
    </row>
    <row r="7" spans="1:11" x14ac:dyDescent="0.25">
      <c r="A7" s="17">
        <v>502</v>
      </c>
      <c r="B7" s="18" t="s">
        <v>13</v>
      </c>
      <c r="C7" s="19">
        <v>10</v>
      </c>
      <c r="D7" s="19">
        <v>30</v>
      </c>
      <c r="E7" s="16">
        <f t="shared" ref="E7:E23" si="0">SUM(C7:D7)</f>
        <v>40</v>
      </c>
      <c r="F7" s="19">
        <v>6.7789999999999999</v>
      </c>
      <c r="G7" s="19">
        <v>23.199000000000002</v>
      </c>
      <c r="H7" s="16">
        <f t="shared" ref="H7:H23" si="1">SUM(F7:G7)</f>
        <v>29.978000000000002</v>
      </c>
      <c r="I7" s="15">
        <f t="shared" ref="I7:J23" si="2">F7/10*12</f>
        <v>8.1347999999999985</v>
      </c>
      <c r="J7" s="15">
        <f t="shared" si="2"/>
        <v>27.838799999999999</v>
      </c>
      <c r="K7" s="16">
        <f t="shared" ref="K7:K23" si="3">SUM(I7:J7)</f>
        <v>35.973599999999998</v>
      </c>
    </row>
    <row r="8" spans="1:11" x14ac:dyDescent="0.25">
      <c r="A8" s="17">
        <v>504</v>
      </c>
      <c r="B8" s="18" t="s">
        <v>14</v>
      </c>
      <c r="C8" s="19">
        <v>2.5</v>
      </c>
      <c r="D8" s="19">
        <v>405</v>
      </c>
      <c r="E8" s="16">
        <f t="shared" si="0"/>
        <v>407.5</v>
      </c>
      <c r="F8" s="19">
        <v>1.95</v>
      </c>
      <c r="G8" s="19">
        <v>333.59699999999998</v>
      </c>
      <c r="H8" s="16">
        <f t="shared" si="1"/>
        <v>335.54699999999997</v>
      </c>
      <c r="I8" s="15">
        <f t="shared" si="2"/>
        <v>2.34</v>
      </c>
      <c r="J8" s="15">
        <f t="shared" si="2"/>
        <v>400.31639999999993</v>
      </c>
      <c r="K8" s="16">
        <f t="shared" si="3"/>
        <v>402.65639999999991</v>
      </c>
    </row>
    <row r="9" spans="1:11" x14ac:dyDescent="0.25">
      <c r="A9" s="17">
        <v>511</v>
      </c>
      <c r="B9" s="18" t="s">
        <v>15</v>
      </c>
      <c r="C9" s="19">
        <v>4500</v>
      </c>
      <c r="D9" s="19">
        <v>800</v>
      </c>
      <c r="E9" s="16">
        <f t="shared" si="0"/>
        <v>5300</v>
      </c>
      <c r="F9" s="19">
        <v>5073.8540000000003</v>
      </c>
      <c r="G9" s="19">
        <v>265.16300000000001</v>
      </c>
      <c r="H9" s="16">
        <f t="shared" si="1"/>
        <v>5339.0169999999998</v>
      </c>
      <c r="I9" s="15">
        <f t="shared" si="2"/>
        <v>6088.6247999999996</v>
      </c>
      <c r="J9" s="15">
        <f t="shared" si="2"/>
        <v>318.19560000000001</v>
      </c>
      <c r="K9" s="16">
        <f t="shared" si="3"/>
        <v>6406.8203999999996</v>
      </c>
    </row>
    <row r="10" spans="1:11" x14ac:dyDescent="0.25">
      <c r="A10" s="17">
        <v>518</v>
      </c>
      <c r="B10" s="18" t="s">
        <v>16</v>
      </c>
      <c r="C10" s="19">
        <v>300</v>
      </c>
      <c r="D10" s="19">
        <v>300</v>
      </c>
      <c r="E10" s="16">
        <f t="shared" si="0"/>
        <v>600</v>
      </c>
      <c r="F10" s="19">
        <v>243.12200000000001</v>
      </c>
      <c r="G10" s="19">
        <v>245.624</v>
      </c>
      <c r="H10" s="16">
        <f t="shared" si="1"/>
        <v>488.74599999999998</v>
      </c>
      <c r="I10" s="15">
        <f t="shared" si="2"/>
        <v>291.74639999999999</v>
      </c>
      <c r="J10" s="15">
        <f t="shared" si="2"/>
        <v>294.74880000000002</v>
      </c>
      <c r="K10" s="16">
        <f t="shared" si="3"/>
        <v>586.49520000000007</v>
      </c>
    </row>
    <row r="11" spans="1:11" x14ac:dyDescent="0.25">
      <c r="A11" s="17">
        <v>521</v>
      </c>
      <c r="B11" s="18" t="s">
        <v>17</v>
      </c>
      <c r="C11" s="19">
        <v>1900</v>
      </c>
      <c r="D11" s="19">
        <v>0</v>
      </c>
      <c r="E11" s="16">
        <f t="shared" si="0"/>
        <v>1900</v>
      </c>
      <c r="F11" s="19">
        <f>74.55+1475.111+20.616</f>
        <v>1570.277</v>
      </c>
      <c r="G11" s="19">
        <v>0</v>
      </c>
      <c r="H11" s="16">
        <f t="shared" si="1"/>
        <v>1570.277</v>
      </c>
      <c r="I11" s="15">
        <f t="shared" si="2"/>
        <v>1884.3324000000002</v>
      </c>
      <c r="J11" s="15">
        <f t="shared" si="2"/>
        <v>0</v>
      </c>
      <c r="K11" s="16">
        <f t="shared" si="3"/>
        <v>1884.3324000000002</v>
      </c>
    </row>
    <row r="12" spans="1:11" x14ac:dyDescent="0.25">
      <c r="A12" s="17">
        <v>524</v>
      </c>
      <c r="B12" s="18" t="s">
        <v>18</v>
      </c>
      <c r="C12" s="19">
        <v>650</v>
      </c>
      <c r="D12" s="19">
        <v>0</v>
      </c>
      <c r="E12" s="16">
        <f t="shared" si="0"/>
        <v>650</v>
      </c>
      <c r="F12" s="20">
        <v>515.96</v>
      </c>
      <c r="G12" s="19">
        <v>0</v>
      </c>
      <c r="H12" s="16">
        <f t="shared" si="1"/>
        <v>515.96</v>
      </c>
      <c r="I12" s="15">
        <f t="shared" si="2"/>
        <v>619.15200000000004</v>
      </c>
      <c r="J12" s="15">
        <f t="shared" si="2"/>
        <v>0</v>
      </c>
      <c r="K12" s="16">
        <f t="shared" si="3"/>
        <v>619.15200000000004</v>
      </c>
    </row>
    <row r="13" spans="1:11" x14ac:dyDescent="0.25">
      <c r="A13" s="17">
        <v>532</v>
      </c>
      <c r="B13" s="18" t="s">
        <v>19</v>
      </c>
      <c r="C13" s="19">
        <v>0</v>
      </c>
      <c r="D13" s="19">
        <v>4</v>
      </c>
      <c r="E13" s="16">
        <f t="shared" si="0"/>
        <v>4</v>
      </c>
      <c r="F13" s="19">
        <v>0</v>
      </c>
      <c r="G13" s="19">
        <v>2.8410000000000002</v>
      </c>
      <c r="H13" s="16">
        <f t="shared" si="1"/>
        <v>2.8410000000000002</v>
      </c>
      <c r="I13" s="15">
        <f t="shared" si="2"/>
        <v>0</v>
      </c>
      <c r="J13" s="15">
        <f t="shared" si="2"/>
        <v>3.4092000000000002</v>
      </c>
      <c r="K13" s="16">
        <f t="shared" si="3"/>
        <v>3.4092000000000002</v>
      </c>
    </row>
    <row r="14" spans="1:11" x14ac:dyDescent="0.25">
      <c r="A14" s="17">
        <v>538</v>
      </c>
      <c r="B14" s="18" t="s">
        <v>20</v>
      </c>
      <c r="C14" s="19">
        <v>3</v>
      </c>
      <c r="D14" s="19">
        <v>34</v>
      </c>
      <c r="E14" s="16">
        <f t="shared" si="0"/>
        <v>37</v>
      </c>
      <c r="F14" s="19">
        <v>2.15</v>
      </c>
      <c r="G14" s="19">
        <v>27.872</v>
      </c>
      <c r="H14" s="16">
        <f t="shared" si="1"/>
        <v>30.021999999999998</v>
      </c>
      <c r="I14" s="15">
        <f t="shared" si="2"/>
        <v>2.58</v>
      </c>
      <c r="J14" s="15">
        <f t="shared" si="2"/>
        <v>33.446399999999997</v>
      </c>
      <c r="K14" s="16">
        <f t="shared" si="3"/>
        <v>36.026399999999995</v>
      </c>
    </row>
    <row r="15" spans="1:11" x14ac:dyDescent="0.25">
      <c r="A15" s="17">
        <v>541</v>
      </c>
      <c r="B15" s="18" t="s">
        <v>21</v>
      </c>
      <c r="C15" s="19">
        <v>0</v>
      </c>
      <c r="D15" s="19">
        <v>0.5</v>
      </c>
      <c r="E15" s="16">
        <f t="shared" si="0"/>
        <v>0.5</v>
      </c>
      <c r="F15" s="19">
        <v>0</v>
      </c>
      <c r="G15" s="19">
        <v>0.42899999999999999</v>
      </c>
      <c r="H15" s="16">
        <f t="shared" si="1"/>
        <v>0.42899999999999999</v>
      </c>
      <c r="I15" s="15">
        <f t="shared" si="2"/>
        <v>0</v>
      </c>
      <c r="J15" s="15">
        <f t="shared" si="2"/>
        <v>0.51480000000000004</v>
      </c>
      <c r="K15" s="16">
        <f t="shared" si="3"/>
        <v>0.51480000000000004</v>
      </c>
    </row>
    <row r="16" spans="1:11" x14ac:dyDescent="0.25">
      <c r="A16" s="17">
        <v>549</v>
      </c>
      <c r="B16" s="18" t="s">
        <v>22</v>
      </c>
      <c r="C16" s="19">
        <v>0</v>
      </c>
      <c r="D16" s="19">
        <v>0.01</v>
      </c>
      <c r="E16" s="16">
        <f t="shared" si="0"/>
        <v>0.01</v>
      </c>
      <c r="F16" s="19">
        <v>0</v>
      </c>
      <c r="G16" s="19">
        <v>5.0000000000000001E-3</v>
      </c>
      <c r="H16" s="16">
        <f t="shared" si="1"/>
        <v>5.0000000000000001E-3</v>
      </c>
      <c r="I16" s="15">
        <f t="shared" si="2"/>
        <v>0</v>
      </c>
      <c r="J16" s="15">
        <f t="shared" si="2"/>
        <v>6.0000000000000001E-3</v>
      </c>
      <c r="K16" s="16">
        <f t="shared" si="3"/>
        <v>6.0000000000000001E-3</v>
      </c>
    </row>
    <row r="17" spans="1:12" x14ac:dyDescent="0.25">
      <c r="A17" s="17">
        <v>553</v>
      </c>
      <c r="B17" s="18" t="s">
        <v>23</v>
      </c>
      <c r="C17" s="19">
        <v>0</v>
      </c>
      <c r="D17" s="19">
        <v>0</v>
      </c>
      <c r="E17" s="16">
        <f t="shared" si="0"/>
        <v>0</v>
      </c>
      <c r="F17" s="19">
        <v>0</v>
      </c>
      <c r="G17" s="19">
        <v>0</v>
      </c>
      <c r="H17" s="16">
        <f t="shared" si="1"/>
        <v>0</v>
      </c>
      <c r="I17" s="15">
        <f t="shared" si="2"/>
        <v>0</v>
      </c>
      <c r="J17" s="15">
        <f t="shared" si="2"/>
        <v>0</v>
      </c>
      <c r="K17" s="16">
        <f t="shared" si="3"/>
        <v>0</v>
      </c>
    </row>
    <row r="18" spans="1:12" x14ac:dyDescent="0.25">
      <c r="A18" s="17">
        <v>554</v>
      </c>
      <c r="B18" s="18" t="s">
        <v>24</v>
      </c>
      <c r="C18" s="19">
        <v>0</v>
      </c>
      <c r="D18" s="19">
        <v>5000</v>
      </c>
      <c r="E18" s="16">
        <f t="shared" si="0"/>
        <v>5000</v>
      </c>
      <c r="F18" s="19">
        <v>0</v>
      </c>
      <c r="G18" s="19">
        <v>11089.621999999999</v>
      </c>
      <c r="H18" s="16">
        <f t="shared" si="1"/>
        <v>11089.621999999999</v>
      </c>
      <c r="I18" s="15">
        <f t="shared" si="2"/>
        <v>0</v>
      </c>
      <c r="J18" s="15">
        <f t="shared" si="2"/>
        <v>13307.546399999999</v>
      </c>
      <c r="K18" s="16">
        <f t="shared" si="3"/>
        <v>13307.546399999999</v>
      </c>
    </row>
    <row r="19" spans="1:12" x14ac:dyDescent="0.25">
      <c r="A19" s="17">
        <v>556</v>
      </c>
      <c r="B19" s="18" t="s">
        <v>25</v>
      </c>
      <c r="C19" s="19">
        <v>11</v>
      </c>
      <c r="D19" s="19">
        <v>2</v>
      </c>
      <c r="E19" s="16">
        <f t="shared" si="0"/>
        <v>13</v>
      </c>
      <c r="F19" s="19">
        <v>9.0299999999999994</v>
      </c>
      <c r="G19" s="19">
        <v>1.633</v>
      </c>
      <c r="H19" s="16">
        <f t="shared" si="1"/>
        <v>10.663</v>
      </c>
      <c r="I19" s="15">
        <f t="shared" si="2"/>
        <v>10.835999999999999</v>
      </c>
      <c r="J19" s="15">
        <f t="shared" si="2"/>
        <v>1.9596</v>
      </c>
      <c r="K19" s="16">
        <f t="shared" si="3"/>
        <v>12.795599999999999</v>
      </c>
    </row>
    <row r="20" spans="1:12" x14ac:dyDescent="0.25">
      <c r="A20" s="17">
        <v>557</v>
      </c>
      <c r="B20" s="18" t="s">
        <v>26</v>
      </c>
      <c r="C20" s="19">
        <v>20</v>
      </c>
      <c r="D20" s="19">
        <v>5</v>
      </c>
      <c r="E20" s="16">
        <f t="shared" si="0"/>
        <v>25</v>
      </c>
      <c r="F20" s="19">
        <v>0</v>
      </c>
      <c r="G20" s="19">
        <v>0</v>
      </c>
      <c r="H20" s="16">
        <f t="shared" si="1"/>
        <v>0</v>
      </c>
      <c r="I20" s="15">
        <f t="shared" si="2"/>
        <v>0</v>
      </c>
      <c r="J20" s="15">
        <f t="shared" si="2"/>
        <v>0</v>
      </c>
      <c r="K20" s="16">
        <f t="shared" si="3"/>
        <v>0</v>
      </c>
    </row>
    <row r="21" spans="1:12" x14ac:dyDescent="0.25">
      <c r="A21" s="17">
        <v>564</v>
      </c>
      <c r="B21" s="18" t="s">
        <v>27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5">
        <f t="shared" si="2"/>
        <v>0</v>
      </c>
      <c r="J21" s="15">
        <f t="shared" si="2"/>
        <v>0</v>
      </c>
      <c r="K21" s="16">
        <f t="shared" si="3"/>
        <v>0</v>
      </c>
    </row>
    <row r="22" spans="1:12" x14ac:dyDescent="0.25">
      <c r="A22" s="17">
        <v>558</v>
      </c>
      <c r="B22" s="18" t="s">
        <v>28</v>
      </c>
      <c r="C22" s="19">
        <v>0</v>
      </c>
      <c r="D22" s="19">
        <v>0</v>
      </c>
      <c r="E22" s="16">
        <f t="shared" si="0"/>
        <v>0</v>
      </c>
      <c r="F22" s="19">
        <v>1.0999999999999999E-2</v>
      </c>
      <c r="G22" s="19">
        <v>0</v>
      </c>
      <c r="H22" s="16">
        <f t="shared" si="1"/>
        <v>1.0999999999999999E-2</v>
      </c>
      <c r="I22" s="15">
        <f t="shared" si="2"/>
        <v>1.3199999999999998E-2</v>
      </c>
      <c r="J22" s="15">
        <f t="shared" si="2"/>
        <v>0</v>
      </c>
      <c r="K22" s="16">
        <f t="shared" si="3"/>
        <v>1.3199999999999998E-2</v>
      </c>
    </row>
    <row r="23" spans="1:12" ht="15.75" thickBot="1" x14ac:dyDescent="0.3">
      <c r="A23" s="21">
        <v>559</v>
      </c>
      <c r="B23" s="22" t="s">
        <v>29</v>
      </c>
      <c r="C23" s="23">
        <v>0</v>
      </c>
      <c r="D23" s="23">
        <v>0</v>
      </c>
      <c r="E23" s="16">
        <f t="shared" si="0"/>
        <v>0</v>
      </c>
      <c r="F23" s="23">
        <v>0</v>
      </c>
      <c r="G23" s="23">
        <v>0</v>
      </c>
      <c r="H23" s="16">
        <f t="shared" si="1"/>
        <v>0</v>
      </c>
      <c r="I23" s="15">
        <f t="shared" si="2"/>
        <v>0</v>
      </c>
      <c r="J23" s="15">
        <f t="shared" si="2"/>
        <v>0</v>
      </c>
      <c r="K23" s="16">
        <f t="shared" si="3"/>
        <v>0</v>
      </c>
    </row>
    <row r="24" spans="1:12" ht="15.75" thickBot="1" x14ac:dyDescent="0.3">
      <c r="A24" s="24"/>
      <c r="B24" s="25" t="s">
        <v>30</v>
      </c>
      <c r="C24" s="26">
        <f t="shared" ref="C24:J24" si="4">SUM(C6:C23)</f>
        <v>7458.5</v>
      </c>
      <c r="D24" s="27">
        <f t="shared" si="4"/>
        <v>6587.51</v>
      </c>
      <c r="E24" s="27">
        <f t="shared" si="4"/>
        <v>14046.01</v>
      </c>
      <c r="F24" s="28">
        <f t="shared" si="4"/>
        <v>7474.7660000000005</v>
      </c>
      <c r="G24" s="28">
        <f t="shared" si="4"/>
        <v>11995.556999999999</v>
      </c>
      <c r="H24" s="29">
        <f t="shared" si="4"/>
        <v>19470.322999999997</v>
      </c>
      <c r="I24" s="28">
        <f t="shared" si="4"/>
        <v>8969.7191999999977</v>
      </c>
      <c r="J24" s="28">
        <f t="shared" si="4"/>
        <v>14394.6684</v>
      </c>
      <c r="K24" s="29">
        <f>SUM(I24:J24)</f>
        <v>23364.387599999998</v>
      </c>
      <c r="L24" s="30"/>
    </row>
    <row r="25" spans="1:12" ht="15.75" thickBot="1" x14ac:dyDescent="0.3">
      <c r="A25" s="31"/>
      <c r="B25" s="32" t="s">
        <v>31</v>
      </c>
      <c r="C25" s="23"/>
      <c r="D25" s="33"/>
      <c r="E25" s="34"/>
      <c r="F25" s="28"/>
      <c r="G25" s="33"/>
      <c r="H25" s="34"/>
      <c r="I25" s="28"/>
      <c r="J25" s="33"/>
      <c r="K25" s="34"/>
    </row>
    <row r="26" spans="1:12" x14ac:dyDescent="0.25">
      <c r="A26" s="17">
        <v>602</v>
      </c>
      <c r="B26" s="18" t="s">
        <v>32</v>
      </c>
      <c r="C26" s="19">
        <v>0</v>
      </c>
      <c r="D26" s="19">
        <v>2000</v>
      </c>
      <c r="E26" s="35">
        <f>SUM(C26:D26)</f>
        <v>2000</v>
      </c>
      <c r="F26" s="19">
        <v>0</v>
      </c>
      <c r="G26" s="19">
        <v>1650.6420000000001</v>
      </c>
      <c r="H26" s="35">
        <f t="shared" ref="H26:H36" si="5">SUM(F26:G26)</f>
        <v>1650.6420000000001</v>
      </c>
      <c r="I26" s="19">
        <f>F26/10*12</f>
        <v>0</v>
      </c>
      <c r="J26" s="19">
        <f>G26/10*12</f>
        <v>1980.7703999999999</v>
      </c>
      <c r="K26" s="35">
        <f>SUM(I26:J26)</f>
        <v>1980.7703999999999</v>
      </c>
    </row>
    <row r="27" spans="1:12" x14ac:dyDescent="0.25">
      <c r="A27" s="17">
        <v>603</v>
      </c>
      <c r="B27" s="18" t="s">
        <v>33</v>
      </c>
      <c r="C27" s="19">
        <v>18000</v>
      </c>
      <c r="D27" s="19">
        <v>5450</v>
      </c>
      <c r="E27" s="35">
        <f t="shared" ref="E27:E36" si="6">SUM(C27:D27)</f>
        <v>23450</v>
      </c>
      <c r="F27" s="19">
        <v>14547.959000000001</v>
      </c>
      <c r="G27" s="19">
        <v>4510.7860000000001</v>
      </c>
      <c r="H27" s="35">
        <f t="shared" si="5"/>
        <v>19058.745000000003</v>
      </c>
      <c r="I27" s="19">
        <f t="shared" ref="I27:J36" si="7">F27/10*12</f>
        <v>17457.550800000001</v>
      </c>
      <c r="J27" s="19">
        <f t="shared" si="7"/>
        <v>5412.9431999999997</v>
      </c>
      <c r="K27" s="35">
        <f t="shared" ref="K27:K36" si="8">SUM(I27:J27)</f>
        <v>22870.493999999999</v>
      </c>
    </row>
    <row r="28" spans="1:12" x14ac:dyDescent="0.25">
      <c r="A28" s="17">
        <v>604</v>
      </c>
      <c r="B28" s="18" t="s">
        <v>34</v>
      </c>
      <c r="C28" s="19">
        <v>2.5</v>
      </c>
      <c r="D28" s="19">
        <v>410</v>
      </c>
      <c r="E28" s="35">
        <f t="shared" si="6"/>
        <v>412.5</v>
      </c>
      <c r="F28" s="19">
        <v>2.0659999999999998</v>
      </c>
      <c r="G28" s="19">
        <v>333.767</v>
      </c>
      <c r="H28" s="35">
        <f t="shared" si="5"/>
        <v>335.83299999999997</v>
      </c>
      <c r="I28" s="19">
        <f t="shared" si="7"/>
        <v>2.4791999999999996</v>
      </c>
      <c r="J28" s="19">
        <f t="shared" si="7"/>
        <v>400.5204</v>
      </c>
      <c r="K28" s="35">
        <f t="shared" si="8"/>
        <v>402.99959999999999</v>
      </c>
    </row>
    <row r="29" spans="1:12" x14ac:dyDescent="0.25">
      <c r="A29" s="17">
        <v>641</v>
      </c>
      <c r="B29" s="18" t="s">
        <v>21</v>
      </c>
      <c r="C29" s="19">
        <v>10</v>
      </c>
      <c r="D29" s="19">
        <v>10</v>
      </c>
      <c r="E29" s="35">
        <f t="shared" si="6"/>
        <v>20</v>
      </c>
      <c r="F29" s="19">
        <v>11.662000000000001</v>
      </c>
      <c r="G29" s="19">
        <v>16.576000000000001</v>
      </c>
      <c r="H29" s="35">
        <f t="shared" si="5"/>
        <v>28.238</v>
      </c>
      <c r="I29" s="19">
        <f t="shared" si="7"/>
        <v>13.994400000000002</v>
      </c>
      <c r="J29" s="19">
        <f t="shared" si="7"/>
        <v>19.891199999999998</v>
      </c>
      <c r="K29" s="35">
        <f t="shared" si="8"/>
        <v>33.885599999999997</v>
      </c>
    </row>
    <row r="30" spans="1:12" x14ac:dyDescent="0.25">
      <c r="A30" s="17">
        <v>643</v>
      </c>
      <c r="B30" s="18" t="s">
        <v>35</v>
      </c>
      <c r="C30" s="19">
        <v>10</v>
      </c>
      <c r="D30" s="19">
        <v>0</v>
      </c>
      <c r="E30" s="35">
        <f t="shared" si="6"/>
        <v>10</v>
      </c>
      <c r="F30" s="19">
        <v>28.963000000000001</v>
      </c>
      <c r="G30" s="19">
        <v>0</v>
      </c>
      <c r="H30" s="35">
        <f t="shared" si="5"/>
        <v>28.963000000000001</v>
      </c>
      <c r="I30" s="19">
        <f t="shared" si="7"/>
        <v>34.755600000000001</v>
      </c>
      <c r="J30" s="19">
        <f t="shared" si="7"/>
        <v>0</v>
      </c>
      <c r="K30" s="35">
        <f t="shared" si="8"/>
        <v>34.755600000000001</v>
      </c>
    </row>
    <row r="31" spans="1:12" x14ac:dyDescent="0.25">
      <c r="A31" s="17">
        <v>646</v>
      </c>
      <c r="B31" s="18" t="s">
        <v>36</v>
      </c>
      <c r="C31" s="19">
        <v>0</v>
      </c>
      <c r="D31" s="19">
        <v>3.6</v>
      </c>
      <c r="E31" s="35">
        <f t="shared" si="6"/>
        <v>3.6</v>
      </c>
      <c r="F31" s="19">
        <v>0</v>
      </c>
      <c r="G31" s="19">
        <v>3</v>
      </c>
      <c r="H31" s="35">
        <f t="shared" si="5"/>
        <v>3</v>
      </c>
      <c r="I31" s="19">
        <f t="shared" si="7"/>
        <v>0</v>
      </c>
      <c r="J31" s="19">
        <f t="shared" si="7"/>
        <v>3.5999999999999996</v>
      </c>
      <c r="K31" s="35">
        <f t="shared" si="8"/>
        <v>3.5999999999999996</v>
      </c>
    </row>
    <row r="32" spans="1:12" x14ac:dyDescent="0.25">
      <c r="A32" s="17">
        <v>647</v>
      </c>
      <c r="B32" s="18" t="s">
        <v>37</v>
      </c>
      <c r="C32" s="19">
        <v>0</v>
      </c>
      <c r="D32" s="19">
        <v>3000</v>
      </c>
      <c r="E32" s="35">
        <f t="shared" si="6"/>
        <v>3000</v>
      </c>
      <c r="F32" s="20">
        <v>0</v>
      </c>
      <c r="G32" s="19">
        <v>7932.5240000000003</v>
      </c>
      <c r="H32" s="35">
        <f t="shared" si="5"/>
        <v>7932.5240000000003</v>
      </c>
      <c r="I32" s="19">
        <f t="shared" si="7"/>
        <v>0</v>
      </c>
      <c r="J32" s="19">
        <f t="shared" si="7"/>
        <v>9519.0288</v>
      </c>
      <c r="K32" s="35">
        <f t="shared" si="8"/>
        <v>9519.0288</v>
      </c>
    </row>
    <row r="33" spans="1:11" x14ac:dyDescent="0.25">
      <c r="A33" s="17">
        <v>649</v>
      </c>
      <c r="B33" s="18" t="s">
        <v>38</v>
      </c>
      <c r="C33" s="19">
        <v>0</v>
      </c>
      <c r="D33" s="19">
        <v>6.5</v>
      </c>
      <c r="E33" s="35">
        <f t="shared" si="6"/>
        <v>6.5</v>
      </c>
      <c r="F33" s="20">
        <v>0</v>
      </c>
      <c r="G33" s="19">
        <v>5.45</v>
      </c>
      <c r="H33" s="35">
        <f t="shared" si="5"/>
        <v>5.45</v>
      </c>
      <c r="I33" s="19">
        <f t="shared" si="7"/>
        <v>0</v>
      </c>
      <c r="J33" s="19">
        <f t="shared" si="7"/>
        <v>6.5400000000000009</v>
      </c>
      <c r="K33" s="35">
        <f t="shared" si="8"/>
        <v>6.5400000000000009</v>
      </c>
    </row>
    <row r="34" spans="1:11" x14ac:dyDescent="0.25">
      <c r="A34" s="17">
        <v>651</v>
      </c>
      <c r="B34" s="18" t="s">
        <v>39</v>
      </c>
      <c r="C34" s="19">
        <v>0</v>
      </c>
      <c r="D34" s="19">
        <v>100</v>
      </c>
      <c r="E34" s="35">
        <f t="shared" si="6"/>
        <v>100</v>
      </c>
      <c r="F34" s="20">
        <v>0</v>
      </c>
      <c r="G34" s="19">
        <v>0</v>
      </c>
      <c r="H34" s="35">
        <f t="shared" si="5"/>
        <v>0</v>
      </c>
      <c r="I34" s="19">
        <f t="shared" si="7"/>
        <v>0</v>
      </c>
      <c r="J34" s="19">
        <f t="shared" si="7"/>
        <v>0</v>
      </c>
      <c r="K34" s="35">
        <f t="shared" si="8"/>
        <v>0</v>
      </c>
    </row>
    <row r="35" spans="1:11" x14ac:dyDescent="0.25">
      <c r="A35" s="17">
        <v>662</v>
      </c>
      <c r="B35" s="36" t="s">
        <v>40</v>
      </c>
      <c r="C35" s="37">
        <v>0.5</v>
      </c>
      <c r="D35" s="37">
        <v>0.4</v>
      </c>
      <c r="E35" s="35">
        <f t="shared" si="6"/>
        <v>0.9</v>
      </c>
      <c r="F35" s="38">
        <v>0.41599999999999998</v>
      </c>
      <c r="G35" s="37">
        <v>0.32200000000000001</v>
      </c>
      <c r="H35" s="35">
        <f t="shared" si="5"/>
        <v>0.73799999999999999</v>
      </c>
      <c r="I35" s="19">
        <f t="shared" si="7"/>
        <v>0.49919999999999998</v>
      </c>
      <c r="J35" s="19">
        <f t="shared" si="7"/>
        <v>0.38639999999999997</v>
      </c>
      <c r="K35" s="35">
        <f t="shared" si="8"/>
        <v>0.88559999999999994</v>
      </c>
    </row>
    <row r="36" spans="1:11" ht="15.75" thickBot="1" x14ac:dyDescent="0.3">
      <c r="A36" s="21">
        <v>664</v>
      </c>
      <c r="B36" s="22" t="s">
        <v>41</v>
      </c>
      <c r="C36" s="23">
        <v>0</v>
      </c>
      <c r="D36" s="23">
        <v>1000</v>
      </c>
      <c r="E36" s="35">
        <f t="shared" si="6"/>
        <v>1000</v>
      </c>
      <c r="F36" s="23">
        <v>0</v>
      </c>
      <c r="G36" s="23">
        <v>10659.621999999999</v>
      </c>
      <c r="H36" s="35">
        <f t="shared" si="5"/>
        <v>10659.621999999999</v>
      </c>
      <c r="I36" s="19">
        <f t="shared" si="7"/>
        <v>0</v>
      </c>
      <c r="J36" s="19">
        <f t="shared" si="7"/>
        <v>12791.546399999999</v>
      </c>
      <c r="K36" s="16">
        <f t="shared" si="8"/>
        <v>12791.546399999999</v>
      </c>
    </row>
    <row r="37" spans="1:11" ht="15.75" thickBot="1" x14ac:dyDescent="0.3">
      <c r="A37" s="24"/>
      <c r="B37" s="25" t="s">
        <v>42</v>
      </c>
      <c r="C37" s="33">
        <f t="shared" ref="C37:J37" si="9">SUM(C26:C36)</f>
        <v>18023</v>
      </c>
      <c r="D37" s="27">
        <f t="shared" si="9"/>
        <v>11980.5</v>
      </c>
      <c r="E37" s="27">
        <f t="shared" si="9"/>
        <v>30003.5</v>
      </c>
      <c r="F37" s="28">
        <f t="shared" si="9"/>
        <v>14591.066000000001</v>
      </c>
      <c r="G37" s="28">
        <f t="shared" si="9"/>
        <v>25112.688999999998</v>
      </c>
      <c r="H37" s="29">
        <f t="shared" si="9"/>
        <v>39703.755000000005</v>
      </c>
      <c r="I37" s="28">
        <f t="shared" si="9"/>
        <v>17509.279200000001</v>
      </c>
      <c r="J37" s="28">
        <f t="shared" si="9"/>
        <v>30135.2268</v>
      </c>
      <c r="K37" s="29">
        <f>SUM(I37:J37)</f>
        <v>47644.506000000001</v>
      </c>
    </row>
    <row r="38" spans="1:11" ht="15.75" thickBot="1" x14ac:dyDescent="0.3">
      <c r="A38" s="31"/>
      <c r="B38" s="32" t="s">
        <v>43</v>
      </c>
      <c r="C38" s="33">
        <f>SUM(C37-C24)</f>
        <v>10564.5</v>
      </c>
      <c r="D38" s="33">
        <f>SUM(D37-D24)</f>
        <v>5392.99</v>
      </c>
      <c r="E38" s="34">
        <f>SUM(E37-E24)</f>
        <v>15957.49</v>
      </c>
      <c r="F38" s="28">
        <f t="shared" ref="F38:K38" si="10">F37-F24</f>
        <v>7116.3</v>
      </c>
      <c r="G38" s="28">
        <f t="shared" si="10"/>
        <v>13117.132</v>
      </c>
      <c r="H38" s="34">
        <f t="shared" si="10"/>
        <v>20233.432000000008</v>
      </c>
      <c r="I38" s="28">
        <f t="shared" si="10"/>
        <v>8539.5600000000031</v>
      </c>
      <c r="J38" s="33">
        <f t="shared" si="10"/>
        <v>15740.5584</v>
      </c>
      <c r="K38" s="34">
        <f t="shared" si="10"/>
        <v>24280.118400000003</v>
      </c>
    </row>
    <row r="41" spans="1:11" x14ac:dyDescent="0.25">
      <c r="C41" s="39"/>
      <c r="D41" s="40"/>
    </row>
    <row r="42" spans="1:11" x14ac:dyDescent="0.25">
      <c r="C42" s="39"/>
      <c r="D42" s="40"/>
    </row>
  </sheetData>
  <mergeCells count="1">
    <mergeCell ref="A3:K3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Zdaň.činnost</vt:lpstr>
      <vt:lpstr>Zdaň.činnost!Oblast_tisku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Martynková Helena (MHMP, OKC)</dc:creator>
  <cp:lastModifiedBy>Martynková Helena (MHMP, OKC)</cp:lastModifiedBy>
  <dcterms:created xsi:type="dcterms:W3CDTF">2018-01-30T09:17:07Z</dcterms:created>
  <dcterms:modified xsi:type="dcterms:W3CDTF">2018-01-30T10:11:26Z</dcterms:modified>
</cp:coreProperties>
</file>