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4940" windowHeight="9225"/>
  </bookViews>
  <sheets>
    <sheet name="rekapitulace" sheetId="1" r:id="rId1"/>
    <sheet name="SO 000" sheetId="2" r:id="rId2"/>
    <sheet name="SO 001" sheetId="3" r:id="rId3"/>
    <sheet name="SO 102.7" sheetId="4" r:id="rId4"/>
    <sheet name="SO 401" sheetId="5" r:id="rId5"/>
    <sheet name="SO 403-D" sheetId="6" r:id="rId6"/>
    <sheet name="SO 801" sheetId="7" r:id="rId7"/>
  </sheets>
  <calcPr calcId="145621"/>
</workbook>
</file>

<file path=xl/calcChain.xml><?xml version="1.0" encoding="utf-8"?>
<calcChain xmlns="http://schemas.openxmlformats.org/spreadsheetml/2006/main">
  <c r="I12" i="2" l="1"/>
  <c r="O12" i="2"/>
  <c r="P12" i="2" s="1"/>
  <c r="I15" i="2"/>
  <c r="O15" i="2"/>
  <c r="P15" i="2"/>
  <c r="I18" i="2"/>
  <c r="O18" i="2"/>
  <c r="P18" i="2"/>
  <c r="I21" i="2"/>
  <c r="P21" i="2" s="1"/>
  <c r="O21" i="2"/>
  <c r="I24" i="2"/>
  <c r="O24" i="2"/>
  <c r="P24" i="2" s="1"/>
  <c r="I27" i="2"/>
  <c r="O27" i="2"/>
  <c r="P27" i="2"/>
  <c r="I30" i="2"/>
  <c r="O30" i="2"/>
  <c r="P30" i="2"/>
  <c r="I33" i="2"/>
  <c r="P33" i="2" s="1"/>
  <c r="O33" i="2"/>
  <c r="I36" i="2"/>
  <c r="O36" i="2"/>
  <c r="P36" i="2" s="1"/>
  <c r="I48" i="2"/>
  <c r="P48" i="2"/>
  <c r="I12" i="3"/>
  <c r="I15" i="3" s="1"/>
  <c r="I17" i="3" s="1"/>
  <c r="I26" i="3" s="1"/>
  <c r="C12" i="1" s="1"/>
  <c r="O12" i="3"/>
  <c r="P12" i="3"/>
  <c r="P15" i="3" s="1"/>
  <c r="P17" i="3" s="1"/>
  <c r="P26" i="3" s="1"/>
  <c r="D12" i="1" s="1"/>
  <c r="I24" i="3"/>
  <c r="P24" i="3"/>
  <c r="I12" i="4"/>
  <c r="O12" i="4"/>
  <c r="P12" i="4" s="1"/>
  <c r="I15" i="4"/>
  <c r="P15" i="4" s="1"/>
  <c r="O15" i="4"/>
  <c r="I18" i="4"/>
  <c r="O18" i="4"/>
  <c r="P18" i="4" s="1"/>
  <c r="I24" i="4"/>
  <c r="P24" i="4" s="1"/>
  <c r="P60" i="4" s="1"/>
  <c r="O24" i="4"/>
  <c r="I27" i="4"/>
  <c r="O27" i="4"/>
  <c r="P27" i="4" s="1"/>
  <c r="I30" i="4"/>
  <c r="O30" i="4"/>
  <c r="P30" i="4"/>
  <c r="I33" i="4"/>
  <c r="O33" i="4"/>
  <c r="P33" i="4" s="1"/>
  <c r="I36" i="4"/>
  <c r="P36" i="4" s="1"/>
  <c r="O36" i="4"/>
  <c r="I39" i="4"/>
  <c r="O39" i="4"/>
  <c r="P39" i="4" s="1"/>
  <c r="I42" i="4"/>
  <c r="O42" i="4"/>
  <c r="P42" i="4"/>
  <c r="I45" i="4"/>
  <c r="O45" i="4"/>
  <c r="P45" i="4" s="1"/>
  <c r="I48" i="4"/>
  <c r="P48" i="4" s="1"/>
  <c r="O48" i="4"/>
  <c r="I51" i="4"/>
  <c r="O51" i="4"/>
  <c r="P51" i="4" s="1"/>
  <c r="I54" i="4"/>
  <c r="O54" i="4"/>
  <c r="P54" i="4"/>
  <c r="I57" i="4"/>
  <c r="O57" i="4"/>
  <c r="P57" i="4" s="1"/>
  <c r="I60" i="4"/>
  <c r="I63" i="4"/>
  <c r="I72" i="4" s="1"/>
  <c r="O63" i="4"/>
  <c r="P63" i="4"/>
  <c r="I66" i="4"/>
  <c r="O66" i="4"/>
  <c r="P66" i="4" s="1"/>
  <c r="P72" i="4" s="1"/>
  <c r="I69" i="4"/>
  <c r="P69" i="4" s="1"/>
  <c r="O69" i="4"/>
  <c r="I75" i="4"/>
  <c r="O75" i="4"/>
  <c r="P75" i="4" s="1"/>
  <c r="P78" i="4" s="1"/>
  <c r="I78" i="4"/>
  <c r="I81" i="4"/>
  <c r="O81" i="4"/>
  <c r="P81" i="4"/>
  <c r="P99" i="4" s="1"/>
  <c r="I84" i="4"/>
  <c r="O84" i="4"/>
  <c r="P84" i="4" s="1"/>
  <c r="I87" i="4"/>
  <c r="P87" i="4" s="1"/>
  <c r="O87" i="4"/>
  <c r="I90" i="4"/>
  <c r="O90" i="4"/>
  <c r="P90" i="4" s="1"/>
  <c r="I93" i="4"/>
  <c r="O93" i="4"/>
  <c r="P93" i="4"/>
  <c r="I96" i="4"/>
  <c r="O96" i="4"/>
  <c r="P96" i="4" s="1"/>
  <c r="I99" i="4"/>
  <c r="I102" i="4"/>
  <c r="O102" i="4"/>
  <c r="P102" i="4"/>
  <c r="I105" i="4"/>
  <c r="O105" i="4"/>
  <c r="P105" i="4" s="1"/>
  <c r="I108" i="4"/>
  <c r="P108" i="4" s="1"/>
  <c r="O108" i="4"/>
  <c r="I111" i="4"/>
  <c r="O111" i="4"/>
  <c r="P111" i="4" s="1"/>
  <c r="I114" i="4"/>
  <c r="O114" i="4"/>
  <c r="P114" i="4"/>
  <c r="I117" i="4"/>
  <c r="O117" i="4"/>
  <c r="P117" i="4" s="1"/>
  <c r="I120" i="4"/>
  <c r="P120" i="4" s="1"/>
  <c r="O120" i="4"/>
  <c r="I123" i="4"/>
  <c r="O123" i="4"/>
  <c r="P123" i="4" s="1"/>
  <c r="I129" i="4"/>
  <c r="I150" i="4" s="1"/>
  <c r="O129" i="4"/>
  <c r="I132" i="4"/>
  <c r="O132" i="4"/>
  <c r="P132" i="4" s="1"/>
  <c r="I135" i="4"/>
  <c r="O135" i="4"/>
  <c r="P135" i="4"/>
  <c r="I138" i="4"/>
  <c r="O138" i="4"/>
  <c r="P138" i="4" s="1"/>
  <c r="I141" i="4"/>
  <c r="P141" i="4" s="1"/>
  <c r="O141" i="4"/>
  <c r="I144" i="4"/>
  <c r="O144" i="4"/>
  <c r="P144" i="4" s="1"/>
  <c r="I147" i="4"/>
  <c r="O147" i="4"/>
  <c r="P147" i="4"/>
  <c r="I159" i="4"/>
  <c r="P159" i="4"/>
  <c r="I12" i="5"/>
  <c r="O12" i="5"/>
  <c r="P12" i="5" s="1"/>
  <c r="P15" i="5" s="1"/>
  <c r="P17" i="5" s="1"/>
  <c r="P26" i="5" s="1"/>
  <c r="D14" i="1" s="1"/>
  <c r="I15" i="5"/>
  <c r="I17" i="5" s="1"/>
  <c r="I26" i="5" s="1"/>
  <c r="C14" i="1" s="1"/>
  <c r="E14" i="1" s="1"/>
  <c r="I24" i="5"/>
  <c r="P24" i="5"/>
  <c r="I12" i="6"/>
  <c r="I15" i="6" s="1"/>
  <c r="O12" i="6"/>
  <c r="I18" i="6"/>
  <c r="O18" i="6"/>
  <c r="P18" i="6" s="1"/>
  <c r="I21" i="6"/>
  <c r="I36" i="6" s="1"/>
  <c r="O21" i="6"/>
  <c r="I24" i="6"/>
  <c r="O24" i="6"/>
  <c r="P24" i="6" s="1"/>
  <c r="I27" i="6"/>
  <c r="O27" i="6"/>
  <c r="P27" i="6"/>
  <c r="I30" i="6"/>
  <c r="O30" i="6"/>
  <c r="P30" i="6" s="1"/>
  <c r="I33" i="6"/>
  <c r="P33" i="6" s="1"/>
  <c r="O33" i="6"/>
  <c r="I39" i="6"/>
  <c r="O39" i="6"/>
  <c r="P39" i="6" s="1"/>
  <c r="P42" i="6" s="1"/>
  <c r="I42" i="6"/>
  <c r="I45" i="6"/>
  <c r="I48" i="6" s="1"/>
  <c r="O45" i="6"/>
  <c r="P45" i="6"/>
  <c r="P48" i="6" s="1"/>
  <c r="I51" i="6"/>
  <c r="O51" i="6"/>
  <c r="P51" i="6" s="1"/>
  <c r="I54" i="6"/>
  <c r="O54" i="6"/>
  <c r="P54" i="6"/>
  <c r="I57" i="6"/>
  <c r="O57" i="6"/>
  <c r="P57" i="6" s="1"/>
  <c r="I60" i="6"/>
  <c r="I87" i="6" s="1"/>
  <c r="O60" i="6"/>
  <c r="I63" i="6"/>
  <c r="O63" i="6"/>
  <c r="P63" i="6" s="1"/>
  <c r="I66" i="6"/>
  <c r="O66" i="6"/>
  <c r="P66" i="6"/>
  <c r="I69" i="6"/>
  <c r="O69" i="6"/>
  <c r="P69" i="6" s="1"/>
  <c r="I72" i="6"/>
  <c r="P72" i="6" s="1"/>
  <c r="O72" i="6"/>
  <c r="I75" i="6"/>
  <c r="O75" i="6"/>
  <c r="P75" i="6" s="1"/>
  <c r="I78" i="6"/>
  <c r="O78" i="6"/>
  <c r="P78" i="6"/>
  <c r="I81" i="6"/>
  <c r="O81" i="6"/>
  <c r="P81" i="6" s="1"/>
  <c r="I84" i="6"/>
  <c r="P84" i="6" s="1"/>
  <c r="O84" i="6"/>
  <c r="I90" i="6"/>
  <c r="O90" i="6"/>
  <c r="P90" i="6" s="1"/>
  <c r="P93" i="6" s="1"/>
  <c r="I93" i="6"/>
  <c r="I102" i="6"/>
  <c r="P102" i="6"/>
  <c r="I12" i="7"/>
  <c r="I21" i="7" s="1"/>
  <c r="I23" i="7" s="1"/>
  <c r="I32" i="7" s="1"/>
  <c r="C16" i="1" s="1"/>
  <c r="O12" i="7"/>
  <c r="P12" i="7" s="1"/>
  <c r="P21" i="7" s="1"/>
  <c r="P23" i="7" s="1"/>
  <c r="P32" i="7" s="1"/>
  <c r="D16" i="1" s="1"/>
  <c r="I15" i="7"/>
  <c r="O15" i="7"/>
  <c r="P15" i="7" s="1"/>
  <c r="I18" i="7"/>
  <c r="O18" i="7"/>
  <c r="P18" i="7"/>
  <c r="I30" i="7"/>
  <c r="P30" i="7"/>
  <c r="P126" i="4" l="1"/>
  <c r="P21" i="4"/>
  <c r="I95" i="6"/>
  <c r="I104" i="6" s="1"/>
  <c r="C15" i="1" s="1"/>
  <c r="P39" i="2"/>
  <c r="P41" i="2" s="1"/>
  <c r="P50" i="2" s="1"/>
  <c r="D11" i="1" s="1"/>
  <c r="E16" i="1"/>
  <c r="E12" i="1"/>
  <c r="P60" i="6"/>
  <c r="P87" i="6" s="1"/>
  <c r="P21" i="6"/>
  <c r="P36" i="6" s="1"/>
  <c r="P12" i="6"/>
  <c r="P15" i="6" s="1"/>
  <c r="P129" i="4"/>
  <c r="P150" i="4" s="1"/>
  <c r="I126" i="4"/>
  <c r="I21" i="4"/>
  <c r="I152" i="4" s="1"/>
  <c r="I161" i="4" s="1"/>
  <c r="C13" i="1" s="1"/>
  <c r="I39" i="2"/>
  <c r="I41" i="2" s="1"/>
  <c r="I50" i="2" s="1"/>
  <c r="C11" i="1" s="1"/>
  <c r="C7" i="1" l="1"/>
  <c r="E11" i="1"/>
  <c r="P95" i="6"/>
  <c r="P104" i="6" s="1"/>
  <c r="D15" i="1" s="1"/>
  <c r="E15" i="1" s="1"/>
  <c r="P152" i="4"/>
  <c r="P161" i="4" s="1"/>
  <c r="D13" i="1" s="1"/>
  <c r="E13" i="1" s="1"/>
  <c r="C8" i="1" l="1"/>
</calcChain>
</file>

<file path=xl/sharedStrings.xml><?xml version="1.0" encoding="utf-8"?>
<sst xmlns="http://schemas.openxmlformats.org/spreadsheetml/2006/main" count="885" uniqueCount="337">
  <si>
    <t>Soupis objektů s DPH</t>
  </si>
  <si>
    <t>Stavba:2017-0137c - Rekonstrukce ulic Horní Počernice - SO 102.7 Spojka ulic Božanovská a Machovská</t>
  </si>
  <si>
    <t xml:space="preserve">Varianta:ZŘ - </t>
  </si>
  <si>
    <t>Odbytová cena:</t>
  </si>
  <si>
    <t>OC+DPH:</t>
  </si>
  <si>
    <t>Sazba 1</t>
  </si>
  <si>
    <t>Sazba 2</t>
  </si>
  <si>
    <t>Sazba 3</t>
  </si>
  <si>
    <t>Objekt</t>
  </si>
  <si>
    <t>Popis</t>
  </si>
  <si>
    <t>OC</t>
  </si>
  <si>
    <t>DPH</t>
  </si>
  <si>
    <t>OC+DPH</t>
  </si>
  <si>
    <t>Aspe</t>
  </si>
  <si>
    <t>Firma: FIRMA</t>
  </si>
  <si>
    <t>Příloha k formuláři pro ocenění nabídky</t>
  </si>
  <si>
    <t>Stavba</t>
  </si>
  <si>
    <t>číslo a název SO</t>
  </si>
  <si>
    <t>číslo a název rozpočtu:</t>
  </si>
  <si>
    <t>2017-0137c</t>
  </si>
  <si>
    <t>Rekonstrukce ulic Horní Počernice - SO 102.7 Spojka ulic Božanovská a Machovská</t>
  </si>
  <si>
    <t>SO 000</t>
  </si>
  <si>
    <t>Vedlejší a ostatní náklady</t>
  </si>
  <si>
    <t>Zatřídění JKSO:</t>
  </si>
  <si>
    <t>Poř.
č.pol.</t>
  </si>
  <si>
    <t>1</t>
  </si>
  <si>
    <t>cenová
soustava</t>
  </si>
  <si>
    <t>Kód
položky</t>
  </si>
  <si>
    <t>Varianta
položky</t>
  </si>
  <si>
    <t>Název položky</t>
  </si>
  <si>
    <t>jednotka</t>
  </si>
  <si>
    <t>Počet
jednotek</t>
  </si>
  <si>
    <t>CENA</t>
  </si>
  <si>
    <t>jednotková</t>
  </si>
  <si>
    <t>celkem</t>
  </si>
  <si>
    <t>Sazba</t>
  </si>
  <si>
    <t>2</t>
  </si>
  <si>
    <t>3</t>
  </si>
  <si>
    <t>4</t>
  </si>
  <si>
    <t>5</t>
  </si>
  <si>
    <t>6</t>
  </si>
  <si>
    <t>7</t>
  </si>
  <si>
    <t>8</t>
  </si>
  <si>
    <t>9</t>
  </si>
  <si>
    <t>Všeobecné konstrukce a práce</t>
  </si>
  <si>
    <t>0</t>
  </si>
  <si>
    <t>2017_OTSKP-SPK</t>
  </si>
  <si>
    <t>02620</t>
  </si>
  <si>
    <t/>
  </si>
  <si>
    <t>ZKOUŠENÍ KONSTRUKCÍ A PRACÍ NEZÁVISLOU ZKUŠEBNOU
statické zatěžovací zkoušky pro zjištění únosnosti podloží  dle pokynu TDI</t>
  </si>
  <si>
    <t xml:space="preserve">KPL       </t>
  </si>
  <si>
    <t>1=1,000 [A]</t>
  </si>
  <si>
    <t>zahrnuje veškeré náklady spojené s objednatelem požadovanými zkouškami</t>
  </si>
  <si>
    <t>02910</t>
  </si>
  <si>
    <t>OSTATNÍ POŽADAVKY - ZEMĚMĚŘIČSKÁ MĚŘENÍ
Geodetická činnost před výstavbou, v průběhu provádění stavebních prací (geodet zhotovitele stavby) včetně vytyčení stavby a skutečného zjištění průběhu inženýrských sítí. Součástí je vybudování potřebné vytyčovací sítě.</t>
  </si>
  <si>
    <t>zahrnuje veškeré náklady spojené s objednatelem požadovanými pracemi</t>
  </si>
  <si>
    <t>02943</t>
  </si>
  <si>
    <t>OSTATNÍ POŽADAVKY - VYPRACOVÁNÍ RDS
Realizační dokumentace stavby (dále jen „RDS“) dle kap. 11 Směrnice pro dokumentaci staveb pozemních komunikací (SDS PK) (2/2007), vč. dodatku č. 1 (12/2009) - Prováděcí dokumentace zhotovovacích prací dle čl. 11.4.2.1 SDS PK v rozsahu dle kap. 6 Technických kvalitativních podmínek pro dokumentaci staveb pozemních komunikací (TKP-D) (8/2006), příloha č. 5. Součástí je předání dokumentace v tištěné podobě a předání 1 x v elektronické podobě (rozsah a uspořádání odpovídající podobě tištěné) v uzavřeném (PDF) a otevřeném formátu (DWG, XLS, DOC, apod.).</t>
  </si>
  <si>
    <t>02944</t>
  </si>
  <si>
    <t>OSTAT POŽADAVKY - DOKUMENTACE SKUTEČ PROVEDENÍ V DIGIT FORMĚ
Dokumentace skutečného provedení stavby ve smyslu § 125 odst. 6 stavebního zákona, dle kap. 12 Směrnice pro dokumentaci staveb pozemních komunikací (SDS PK) (2/2007),  vč. dodatku č. 1 (12/2009) v rozsahu dle kap. 6 Technických kvalitativních podmínek pro dokumentaci staveb pozemních komunikací (TKP-D) (8/2006), příloha č. 6. Součástí je předání dokumentace v tištěné podobě a předání 1 x v digitální podobě (rozsah a uspořádání odpovídající podobě tištěné) v uzavřeném (PDF) a otevřeném formátu (DWG, XLS, DOC, apod.).</t>
  </si>
  <si>
    <t>02945</t>
  </si>
  <si>
    <t>OSTAT POŽADAVKY - GEOMETRICKÝ PLÁN
Geodetické zaměření zkutečného provedení stavby vložené na podkladu katastrální mapy, v případě zásahu do cizích pozemků Geometrický plán potvrzený katastrálním úřadem. (Zajištění geometrických plánů skutečného provedení objektů a inženýrských sítí  a geometrických plánů věcných břemen v požadovaném formátu s hranicemi pozemků jako podklad pro vklad do katastrální mapy pro evidenci změn na katastrálním úřadu. Tato dokumentace bude potvrzena příslušným katastrálním úřadem a předána v 6 ti vyhotovení v termínu dle potřeb investora).</t>
  </si>
  <si>
    <t>položka zahrnuje:_x000D_
- přípravu podkladů, podání žádosti na katastrální úřad_x000D_
- polní práce spojené s vyhotovením geometrického plánu_x000D_
- výpočetní a grafické kancelářské práce_x000D_
- úřední ověření výsledného elaborátu_x000D_
- schválení návrhu vkladu do katastru nemovitostí příslušným katastrálním úřadem</t>
  </si>
  <si>
    <t>02950</t>
  </si>
  <si>
    <t>OSTATNÍ POŽADAVKY - POSUDKY, KONTROLY, REVIZNÍ ZPRÁVY
pasport dotčených komunikací a budov, př. ostatních objektů  před a po stavbě - _x000D_
položka na přímý příkaz TDI</t>
  </si>
  <si>
    <t>02991</t>
  </si>
  <si>
    <t>OSTATNÍ POŽADAVKY - INFORMAČNÍ TABULE
PUBLICITA BĚHEM STAVBY_x000D_
informační tabule (billboard), specifikace : Dodávka, montáž a následná demontáž_x000D_
včetně odvozu informační tabule (bilboardu) o min. rozměrech 5,10 x 2,40 m._x000D_
Jedná se o kompletní provedení, včetně údržby po celou dobu stavby. Tabule bude upevněna na nosiče z příhradové kce. a dostatečně ukotvena do terénu, aby splňovala podmínky na tuhost a deformaci. Místo umístění a způsob následného odstranění bude dohodnut s investorem stavby před zahájením realizace stavebních prací. Vzhled tabule a obsah textů upřesní investor vítěznému uchazeči před zahájením realizace stavby. Dodavatel si zajistí veškerá potřebná povolení k umístění informační tabule.</t>
  </si>
  <si>
    <t xml:space="preserve">KUS       </t>
  </si>
  <si>
    <t>0,5=0,500 [A]</t>
  </si>
  <si>
    <t>položka zahrnuje:_x000D_
- dodání a osazení informačních tabulí v předepsaném provedení a množství s obsahem předepsaným zadavatelem_x000D_
- veškeré nosné a upevňovací konstrukce_x000D_
- základové konstrukce včetně nutných zemních prací_x000D_
- demontáž a odvoz po skončení platnosti_x000D_
- případně nutné opravy poškozených čátí během platnosti</t>
  </si>
  <si>
    <t>03100</t>
  </si>
  <si>
    <t>ZAŘÍZENÍ STAVENIŠTĚ - ZŘÍZENÍ, PROVOZ, DEMONTÁŽ
Náklady na úmístění stavby:                                                     _x000D_
Technická specifikace: Kompletní zařízení staveniště pro celou stavbu  včetně zajištění potřebných povolení a rozhodnutí._x000D_
Položka zahrnuje náklady spojené se staveništními komunikacemi, oplocením staveniště,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 Poplatky a náklady spojené se záborem veřejného prostranství a s tím související dopravní značení a zabezpečení pracoviště. Poplatky a náklady za spotřebované energie, plyn a vodu atd. v době výstavby až do předání díla. Zajištění údržby veřejných komunikací a komunikací pro pěší v průběhu celé stavby, včetně případné zimní údržby.</t>
  </si>
  <si>
    <t>zahrnuje objednatelem povolené náklady na pořízení (event. pronájem), provozování, udržování a likvidaci zhotovitelova zařízení</t>
  </si>
  <si>
    <t>03350</t>
  </si>
  <si>
    <t>SLUŽBY ZAJIŠŤUJÍCÍ REGUL, PŘEVED A OCHRANU VEŘEJ DOPRAVY
DIO v průběhu celé stavby včetně odsouhlasení PD podle příslušné legislativy pro všechny SO stavby a v souladu s odsouhlaseným harmonogramem stavebních prací včetně instalace, udržby a demontáže DZ pro jednotlivé etapy stavebních prací</t>
  </si>
  <si>
    <t>zahrnuje objednatelem povolené náklady na služby pro zhotovitele</t>
  </si>
  <si>
    <t>C e l k e m</t>
  </si>
  <si>
    <t>Ostatní ve výkazu nespecifikované práce</t>
  </si>
  <si>
    <t>Vícepráce</t>
  </si>
  <si>
    <t>Vícepráce celkem</t>
  </si>
  <si>
    <t>Méněpráce</t>
  </si>
  <si>
    <t>Méněpráce celkem</t>
  </si>
  <si>
    <t>Celkem</t>
  </si>
  <si>
    <t>SO 001</t>
  </si>
  <si>
    <t>Příprava staveniště</t>
  </si>
  <si>
    <t>Zemní práce</t>
  </si>
  <si>
    <t>111208</t>
  </si>
  <si>
    <t>ODSTRANĚNÍ KŘOVIN S ODVOZEM DO 20KM
Spojka</t>
  </si>
  <si>
    <t xml:space="preserve">M2        </t>
  </si>
  <si>
    <t>51=51,000 [A]
Celkem: A=51,000 [B]</t>
  </si>
  <si>
    <t>odstranění křovin a stromů do průměru 100 mm_x000D_
doprava dřevin na předepsanou vzdálenost_x000D_
spálení na hromadách nebo štěpkování</t>
  </si>
  <si>
    <t>SO 102.7</t>
  </si>
  <si>
    <t>Spojka ulic Božanovská a Machovská</t>
  </si>
  <si>
    <t>014102</t>
  </si>
  <si>
    <t>POPLATKY ZA SKLÁDKU
zemina 2,0 t/m3_x000D_
pol 123738_x000D_
pol 132738</t>
  </si>
  <si>
    <t xml:space="preserve">T         </t>
  </si>
  <si>
    <t>178,6*2,0=357,200 [A]
15,84*2,0=31,680 [B]
Celkem: A+B=388,880 [C]</t>
  </si>
  <si>
    <t>zahrnuje veškeré poplatky provozovateli skládky související s uložením odpadu na skládce.</t>
  </si>
  <si>
    <t>POPLATKY ZA SKLÁDKU
suť z vozovkových vrstev 1,9 t/m3_x000D_
pol 11332</t>
  </si>
  <si>
    <t>93,1*1,9=176,890 [A]</t>
  </si>
  <si>
    <t>POPLATKY ZA SKLÁDKU
suť z beton dlaždic 2,0 t/m3_x000D_
pol 113488</t>
  </si>
  <si>
    <t>21=21,000 [A]</t>
  </si>
  <si>
    <t>11332</t>
  </si>
  <si>
    <t>ODSTRANĚNÍ PODKLADŮ ZPEVNĚNÝCH PLOCH Z KAMENIVA NESTMELENÉHO
stávající štěrková vozovka , odhad 0,35 m</t>
  </si>
  <si>
    <t xml:space="preserve">M3        </t>
  </si>
  <si>
    <t xml:space="preserve">část a: 93,1=93,100 [A]
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</si>
  <si>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</si>
  <si>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113488</t>
  </si>
  <si>
    <t>ODSTRANĚNÍ KRYTU ZPEVNĚNÝCH PLOCH Z DLAŽDIC VČETNĚ PODKLADU, ODVOZ DO 20KM
stávající dlážděná vozovka a chodník, odhad 0,5m</t>
  </si>
  <si>
    <t>121108</t>
  </si>
  <si>
    <t>SEJMUTÍ ORNICE NEBO LESNÍ PŮDY S ODVOZEM DO 20KM
tl 150 mm včetně odvozu</t>
  </si>
  <si>
    <t xml:space="preserve">102.7a 20,7=20,700 [A]
</t>
  </si>
  <si>
    <t>položka zahrnuje sejmutí ornice bez ohledu na tloušťku vrstvy a její vodorovnou dopravu_x000D_
nezahrnuje uložení na trvalou skládku</t>
  </si>
  <si>
    <t>123738</t>
  </si>
  <si>
    <t>ODKOP PRO SPOD STAVBU SILNIC A ŽELEZNIC TŘ. I, ODVOZ DO 20KM
z charakteristických řezů_x000D_
sanace AZ tl. 0,4 m</t>
  </si>
  <si>
    <t>102.7a 27,2+10,2=37,400 [A]
141,2=141,200 [B]
Celkem: A+B=178,600 [C]</t>
  </si>
  <si>
    <t>položka zahrnuje:_x000D_
- vodorovná a svislá doprava,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příplatek za lepivost_x000D_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svahování a přesvah. svahů do konečného tvaru, výměna hornin v podloží a v pláni znehodnocené klimatickými vlivy_x000D_
- ruční vykopávky, odstranění kořenů a napadávek_x000D_
- pažení, vzepření a rozepření vč. přepažování (vyjma štětových stěn)_x000D_
- úpravu, ochranu a očištění dna, základové spáry, stěn a svahů_x000D_
- zhutnění podloží, případně i svahů vč. svahování_x000D_
- zřízení stupňů v podloží a lavic na svazích, není-li pro tyto práce zřízena samostatná položka_x000D_
- udržování výkopiště a jeho ochrana proti vodě_x000D_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- nezahrnuje uložení zeminy (na skládku, do násypu) ani poplatky za skládku, vykazují se v položce č.0141**</t>
  </si>
  <si>
    <t>125738</t>
  </si>
  <si>
    <t>VYKOPÁVKY ZE ZEMNÍKŮ A SKLÁDEK TŘ. I, ODVOZ DO 20KM
zajištění ornice a materiálu vhodného dle ČSN 736133 do násypového tělesa_x000D_
pol 17110_x000D_
pol 18232</t>
  </si>
  <si>
    <t>část a 1=1,000 [A]
110*0,15=16,500 [B]
Celkem: A+B=17,500 [C]</t>
  </si>
  <si>
    <t>položka zahrnuje:_x000D_
- vodorovná a svislá doprava,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příplatek za lepivost_x000D_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ruční vykopávky, odstranění kořenů a napadávek_x000D_
- pažení, vzepření a rozepření vč. přepažování (vyjma štětových stěn)_x000D_
- úpravu, ochranu a očištění dna, základové spáry, stěn a svahů_x000D_
- udržování výkopiště a jeho ochrana proti vodě_x000D_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položka nezahrnuje:_x000D_
- práce spojené s otvírkou zemníku</t>
  </si>
  <si>
    <t>132738</t>
  </si>
  <si>
    <t>HLOUBENÍ RÝH ŠÍŘ DO 2M PAŽ I NEPAŽ TŘ. I, ODVOZ DO 20KM
přípojky UV část a</t>
  </si>
  <si>
    <t>16,5*0,6*1,6=15,840 [A]</t>
  </si>
  <si>
    <t>položka zahrnuje:_x000D_
- vodorovná a svislá doprava,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příplatek za lepivost_x000D_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svahování a přesvah. svahů do konečného tvaru, výměna hornin v podloží a v pláni znehodnocené klimatickými vlivy_x000D_
- ruční vykopávky, odstranění kořenů a napadávek_x000D_
- pažení, vzepření a rozepření vč. přepažování (vyjma štětových stěn)_x000D_
- úpravu, ochranu a očištění dna, základové spáry, stěn a svahů_x000D_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- nezahrnuje uložení zeminy (na skládku, do násypu) ani poplatky za skládku, vykazují se v položce č.0141**</t>
  </si>
  <si>
    <t>17120</t>
  </si>
  <si>
    <t>ULOŽENÍ SYPANINY DO NÁSYPŮ A NA SKLÁDKY BEZ ZHUTNĚNÍ
k pol 121108_x000D_
pol 123738_x000D_
pol 132738</t>
  </si>
  <si>
    <t>178,6=178,600 [G]
15,84=15,840 [E]
Celkem: G+E=194,440 [H]</t>
  </si>
  <si>
    <t>položka zahrnuje:_x000D_
- kompletní provedení zemní konstrukce do předepsaného tvaru_x000D_
- ošetření úložiště po celou dobu práce v něm vč. klimatických opatření_x000D_
- ztížení v okolí vedení, konstrukcí a objektů a jejich dočasné zajištění_x000D_
- ztížení provádění ve ztížených podmínkách a stísněných prostorech_x000D_
- ztížené ukládání sypaniny pod vodu_x000D_
- ukládání po vrstvách a po jiných nutných částech (figurách) vč. dosypávek_x000D_
- spouštění a nošení materiálu_x000D_
- úprava, očištění a ochrana podloží a svahů_x000D_
- svahování, uzavírání povrchů svahů_x000D_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</t>
  </si>
  <si>
    <t>17180</t>
  </si>
  <si>
    <t>ULOŽENÍ SYPANINY DO NÁSYPŮ Z NAKUPOVANÝCH MATERIÁLŮ
sanace AZ 0/63  tl. 400 mm</t>
  </si>
  <si>
    <t>141,2=141,200 [A]</t>
  </si>
  <si>
    <t>položka zahrnuje:_x000D_
- kompletní provedení zemní konstrukce (násypového tělesa včetně aktivní zóny) včetně nákupu a dopravy materiálu dle zadávací dokumentace_x000D_
- úprava  ukládaného  materiálu  vlhčením,  tříděním,  promícháním  nebo  vysoušením,  příp. jiné úpravy za účelem zlepšení jeho  mech. vlastností_x000D_
- hutnění i různé míry hutnění _x000D_
- ošetření úložiště po celou dobu práce v něm vč. klimatických opatření_x000D_
- ztížení v okolí vedení, konstrukcí a objektů a jejich dočasné zajištění_x000D_
- ztížení provádění vč. hutnění ve ztížených podmínkách a stísněných prostorech_x000D_
- ztížené ukládání sypaniny pod vodu_x000D_
- ukládání po vrstvách a po jiných nutných částech (figurách) vč. dosypávek_x000D_
- spouštění a nošení materiálu_x000D_
- výměna částí zemní konstrukce znehodnocené klimatickými vlivy_x000D_
- ruční hutnění a výplň jam a prohlubní v podloží_x000D_
- úprava, očištění, ochrana a zhutnění podloží_x000D_
- svahování, hutnění a uzavírání povrchů svahů_x000D_
- zřízení lavic na svazích_x000D_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</si>
  <si>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</si>
  <si>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
rýhy přípojek UV 0/63</t>
  </si>
  <si>
    <t>15,84-(3,14*0,1*0,1*16,5)=15,322 [A]</t>
  </si>
  <si>
    <t>položka zahrnuje:_x000D_
- kompletní provedení zemní konstrukce včetně nákupu a dopravy materiálu dle zadávací dokumentace_x000D_
- úprava  ukládaného  materiálu  vlhčením,  tříděním,  promícháním  nebo  vysoušením,  příp. jiné úpravy za účelem zlepšení jeho  mech. vlastností_x000D_
- hutnění i různé míry hutnění _x000D_
- ošetření úložiště po celou dobu práce v něm vč. klimatických opatření_x000D_
- ztížení v okolí vedení, konstrukcí a objektů a jejich dočasné zajištění_x000D_
- ztížení provádění vč. hutnění ve ztížených podmínkách a stísněných prostorech_x000D_
- ztížené ukládání sypaniny pod vodu_x000D_
- ukládání po vrstvách a po jiných nutných částech (figurách) vč. dosypávek_x000D_
- spouštění a nošení materiálu_x000D_
- výměna částí zemní konstrukce znehodnocené klimatickými vlivy_x000D_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</t>
  </si>
  <si>
    <t>18110</t>
  </si>
  <si>
    <t>ÚPRAVA PLÁNĚ SE ZHUTNĚNÍM V HORNINĚ TŘ. I</t>
  </si>
  <si>
    <t>27,2/0,4=68,000 [A]
141,2/0,4=353,000 [B]
Celkem: A+B=421,000 [C]</t>
  </si>
  <si>
    <t>položka zahrnuje úpravu pláně včetně vyrovnání výškových rozdílů. Míru zhutnění určuje projekt.</t>
  </si>
  <si>
    <t>18232</t>
  </si>
  <si>
    <t>ROZPROSTŘENÍ ORNICE V ROVINĚ V TL DO 0,15M
  tl 150 mm</t>
  </si>
  <si>
    <t xml:space="preserve">část a: 110=110,000 [A]
</t>
  </si>
  <si>
    <t>položka zahrnuje:_x000D_
nutné přemístění ornice z dočasných skládek vzdálených do 50m_x000D_
rozprostření ornice v předepsané tloušťce v rovině a ve svahu do 1:5</t>
  </si>
  <si>
    <t>18710</t>
  </si>
  <si>
    <t>OŠETŘENÍ ORNICE NA SKLÁDCE
k pol 121108</t>
  </si>
  <si>
    <t>Položka zahrnuje urovnání skládky do výšky max. 3m se sklony svahů 1:2 a mírnějšími, založení trávníku (event. ošetření chemicky před založením trávníku při časové prodlevě mezi nasypáním skládky a osetím), 1x za rok ošetření chemicky, 2x za rok sekání.</t>
  </si>
  <si>
    <t>Základy</t>
  </si>
  <si>
    <t>21150</t>
  </si>
  <si>
    <t>SANAČNÍ ŽEBRA Z KAMENIVA
drenážní žebro ŠDB 0/32  ( h=160 mm, š=100 mm)_x000D_
odvodnění nepropustných vrstev_x000D_
délka z digitálních dat</t>
  </si>
  <si>
    <t>90*(0,16*0,1)=1,440 [A]</t>
  </si>
  <si>
    <t>položka zahrnuje dodávku předepsaného kameniva, mimostaveništní a vnitrostaveništní dopravu a jeho uložení_x000D_
není-li v zadávací dokumentaci uvedeno jinak, jedná se o nakupovaný materiál</t>
  </si>
  <si>
    <t>212635</t>
  </si>
  <si>
    <t>TRATIVODY KOMPL Z TRUB Z PLAST HM DN DO 150MM, RÝHA TŘ I
HDPE DN 160    0,2 m2 plocha</t>
  </si>
  <si>
    <t xml:space="preserve">M         </t>
  </si>
  <si>
    <t>98=98,000 [A]</t>
  </si>
  <si>
    <t>Položka platí pro kompletní konstrukce trativodů a zahrnuje zejména:_x000D_
- výkop rýhy předepsaného tvaru v dané třídě těžitelnosti, výplň, zásyp trativodu včetně dopravy, uložení přebytečného materiálu, dodávky předepsaného materiálu pro výplň a zásyp_x000D_
- zřízení spojovací vrstvy_x000D_
- zřízení podkladu a lože trativodu z předepsaného materiálu_x000D_
- dodávka a uložení trativodu předepsaného materiálu a profilu_x000D_
- obsyp trativodu předepsaným materiálem_x000D_
- ukončení trativodu zaústěním do potrubí nebo vodoteče, případně vybudování ukončujícího objektu (kapličky) dle VL_x000D_
- veškerý materiál, výrobky a polotovary, včetně mimostaveništní a vnitrostaveništní dopravy_x000D_
- nezahrnuje opláštění z geotextilie, fólie</t>
  </si>
  <si>
    <t>289971</t>
  </si>
  <si>
    <t>OPLÁŠTĚNÍ (ZPEVNĚNÍ) Z GEOTEXTILIE
opláštění trativodu_x000D_
sanace AZ</t>
  </si>
  <si>
    <t>(0,4+2*0,5+0,5+0,15)*98=200,900 [A]
141,2/0,4=353,000 [B]
Celkem: A+B=553,900 [C]</t>
  </si>
  <si>
    <t>Položka zahrnuje:_x000D_
- dodávku předepsané geotextilie_x000D_
- úpravu, očištění a ochranu podkladu_x000D_
- přichycení k podkladu, případně zatížení_x000D_
- úpravy spojů a zajištění okrajů_x000D_
- úpravy pro odvodnění_x000D_
- nutné přesahy_x000D_
- mimostaveništní a vnitrostaveništní dopravu</t>
  </si>
  <si>
    <t>Vodorovné konstrukce</t>
  </si>
  <si>
    <t>451314</t>
  </si>
  <si>
    <t>PODKLADNÍ A VÝPLŇOVÉ VRSTVY Z PROSTÉHO BETONU C25/30
polštář - bet lože  C 20/25 XF3   tl. 280mm</t>
  </si>
  <si>
    <t>1,0=1,000 [A]</t>
  </si>
  <si>
    <t>- dodání  čerstvého  betonu  (betonové  směsi)  požadované  kvality,  jeho  uložení  do požadovaného tvaru při jakékoliv hustotě výztuže, konzistenci čerstvého betonu a způsobu hutnění, ošetření a ochranu betonu,_x000D_
- zhotovení nepropustného, mrazuvzdorného betonu a betonu požadované trvanlivosti a vlastností,_x000D_
- užití potřebných přísad a technologií výroby betonu,_x000D_
- zřízení pracovních a dilatačních spar, včetně potřebných úprav, výplně, vložek, opracování, očištění a ošetření,_x000D_
- bednění  požadovaných  konstr. (i ztracené) s úpravou  dle požadované  kvality povrchu betonu, včetně odbedňovacích a odskružovacích prostředků,_x000D_
- podpěrné  konstr. (skruže) a lešení všech druhů pro bednění, uložení čerstvého betonu, výztuže a doplňkových konstr., vč. požadovaných otvorů, ochranných a bezpečnostních opatření a základů těchto konstrukcí a lešení,_x000D_
- vytvoření kotevních čel, kapes, nálitků, a sedel,_x000D_
- zřízení  všech  požadovaných  otvorů, kapes, výklenků, prostupů, dutin, drážek a pod., vč. ztížení práce a úprav  kolem nich,_x000D_
- úpravy pro osazení výztuže, doplňkových konstrukcí a vybavení,_x000D_
- úpravy povrchu pro položení požadované izolace, povlaků a nátěrů, případně vyspravení,_x000D_
- ztížení práce u kabelových a injektážních trubek a ostatních zařízení osazovaných do betonu,_x000D_
- konstrukce betonových kloubů, upevnění kotevních prvků a doplňkových konstrukcí,_x000D_
- nátěry zabraňující soudržnost betonu a bednění,_x000D_
- výplň, těsnění  a tmelení spar a spojů,_x000D_
- opatření  povrchů  betonu  izolací  proti zemní vlhkosti v částech, kde přijdou do styku se zeminou nebo kamenivem,_x000D_
- případné zřízení spojovací vrstvy u základů,_x000D_
- úpravy pro osazení zařízení ochrany konstrukce proti vlivu bludných proudů</t>
  </si>
  <si>
    <t>Komunikace</t>
  </si>
  <si>
    <t>561401</t>
  </si>
  <si>
    <t>KAMENIVO ZPEVNĚNÉ CEMENTEM TŘ. I
SC 8/10 tl 160 mm</t>
  </si>
  <si>
    <t>343,60*0,16=54,976 [A]</t>
  </si>
  <si>
    <t>- dodání směsi v požadované kvalitě_x000D_
- očištění podkladu_x000D_
- uložení směsi dle předepsaného technologického předpisu a zhutnění vrstvy v předepsané tloušťce_x000D_
- zřízení vrstvy bez rozlišení šířky, pokládání vrstvy po etapách, včetně pracovních spar a spojů_x000D_
- úpravu napojení, ukončení_x000D_
- úpravu dilatačních spar včetně předepsané výztuže_x000D_
- nezahrnuje postřiky, nátěry_x000D_
- nezahrnuje úpravu povrchu krytu</t>
  </si>
  <si>
    <t>56330</t>
  </si>
  <si>
    <t xml:space="preserve">VOZOVKOVÉ VRSTVY ZE ŠTĚRKODRTI
vozovka  ŠDB 0/32 tl 170 mm
vjezdy   ŠDB 0/32 tl 250 mm
chodník ŠDB 0/32 tl 150 mm
polštář  ŠDB 0/32 tl. 170 mm
chodník ŠDB 0/32 tl 150 mm
</t>
  </si>
  <si>
    <t>část a :
66,5=66,500 [A]
19,8=19,800 [B]
0,2=0,200 [C]
0,7=0,700 [D]
Celkem: A+B+C+D=87,200 [E]</t>
  </si>
  <si>
    <t>- dodání kameniva předepsané kvality a zrnitosti_x000D_
- rozprostření a zhutnění vrstvy v předepsané tloušťce_x000D_
- zřízení vrstvy bez rozlišení šířky, pokládání vrstvy po etapách_x000D_
- nezahrnuje postřiky, nátěry</t>
  </si>
  <si>
    <t>582612</t>
  </si>
  <si>
    <t>KRYTY Z BETON DLAŽDIC SE ZÁMKEM ŠEDÝCH TL 80MM DO LOŽE Z KAM
část a:_x000D_
vozovka lože 4/8 tl 40 mm _x000D_
polštář , lože 4/8 tl 40 mm</t>
  </si>
  <si>
    <t>340=340,000 [A]
3,6=3,600 [B]
Celkem: A+B=343,600 [C]</t>
  </si>
  <si>
    <t>- dodání dlažebního materiálu v požadované kvalitě, dodání materiálu pro předepsané  lože v tloušťce předepsané dokumentací a pro předepsanou výplň spar_x000D_
- očištění podkladu_x000D_
- uložení dlažby dle předepsaného technologického předpisu včetně předepsané podkladní vrstvy a předepsané výplně spar_x000D_
- zřízení vrstvy bez rozlišení šířky, pokládání vrstvy po etapách _x000D_
- úpravu napojení, ukončení podél obrubníků, dilatačních zařízení, odvodňovacích proužků, odvodňovačů, vpustí, šachet a pod., nestanoví-li zadávací dokumentace jinak_x000D_
- nezahrnuje postřiky, nátěry_x000D_
- nezahrnuje těsnění podél obrubníků, dilatačních zařízení, odvodňovacích proužků, odvodňovačů, vpustí, šachet a pod.</t>
  </si>
  <si>
    <t>582614</t>
  </si>
  <si>
    <t>KRYTY Z BETON DLAŽDIC SE ZÁMKEM BAREV TL 60MM DO LOŽE Z KAM
chodník _x000D_
část a: ŽLUTÁ  lože 4/8 tl 30 mm</t>
  </si>
  <si>
    <t xml:space="preserve">1=1,000 [A]
</t>
  </si>
  <si>
    <t>582615</t>
  </si>
  <si>
    <t>KRYTY Z BETON DLAŽDIC SE ZÁMKEM BAREV TL 80MM DO LOŽE Z KAM
vjezdy - červená lože 4/8 tl 40 mm</t>
  </si>
  <si>
    <t>69,5=69,500 [A]</t>
  </si>
  <si>
    <t>58261A</t>
  </si>
  <si>
    <t>KRYTY Z BETON DLAŽDIC SE ZÁMKEM BAREV RELIÉF TL 60MM DO LOŽE Z KAM
reliéfní dlažba pro OSP</t>
  </si>
  <si>
    <t>8,3=8,300 [A]</t>
  </si>
  <si>
    <t>Potrubí</t>
  </si>
  <si>
    <t>87434</t>
  </si>
  <si>
    <t>POTRUBÍ Z TRUB PLASTOVÝCH ODPADNÍCH DN DO 200MM
část a: přípojky  UV    PVC   DN 200</t>
  </si>
  <si>
    <t>16,5=16,500 [A]</t>
  </si>
  <si>
    <t>položky pro zhotovení potrubí platí bez ohledu na sklon_x000D_
zahrnuje:_x000D_
- výrobní dokumentaci (včetně technologického předpisu)_x000D_
- dodání veškerého trubního a pomocného materiálu  (trouby,  trubky,  tvarovky,  spojovací a těsnící  materiál a pod.), podpěrných, závěsných a upevňovacích prvků, včetně potřebných úprav_x000D_
- úprava a příprava podkladu a podpěr, očištění a ošetření podkladu a podpěr_x000D_
- zřízení plně funkčního potrubí, kompletní soustavy, podle příslušného technologického předpisu_x000D_
- zřízení potrubí i jednotlivých částí po etapách, včetně pracovních spar a spojů, pracovního zaslepení konců a pod._x000D_
- úprava prostupů, průchodů  šachtami a komorami, okolí podpěr a vyústění, zaústění, napojení, vyvedení a upevnění odpad. výustí_x000D_
- ochrana potrubí nátěrem (vč. úpravy povrchu), případně izolací, nejsou-li tyto práce předmětem jiné položky_x000D_
- úprava, očištění a ošetření prostoru kolem potrubí_x000D_
- položky platí pro práce prováděné v prostoru zapaženém i nezapaženém a i v kolektorech, chráničkách_x000D_
- položky zahrnují i práce spojené s nutnými obtoky, převáděním a čerpáním vody_x000D_
nezahrnuje zkoušky vodotěsnosti a televizní prohlídku</t>
  </si>
  <si>
    <t>894258</t>
  </si>
  <si>
    <t>ŠACHTY KANALIZAČ ZDĚNÉ NA POTRUBÍ DN DO 600MM
nové šachty se zděným dnem  B 5 příl č 2</t>
  </si>
  <si>
    <t>2=2,000 [A]</t>
  </si>
  <si>
    <t>položka zahrnuje:_x000D_
- poklopy s rámem, mříže s rámem, stupadla, žebříky, stropy z bet. dílců a pod._x000D_
- zhotovení šachty a veškerý materiál potřebný pro vyzdění, výrobky a polotovary, včetně mimostaveništní a vnitrostaveništní dopravy (rovněž přesuny), včetně naložení a složení, případně s uložením_x000D_
- předepsané podkladní konstrukce</t>
  </si>
  <si>
    <t>89712</t>
  </si>
  <si>
    <t>VPUSŤ KANALIZAČNÍ ULIČNÍ KOMPLETNÍ Z BETONOVÝCH DÍLCŮ</t>
  </si>
  <si>
    <t>část a: 3=3,000 [A]</t>
  </si>
  <si>
    <t>položka zahrnuje:_x000D_
- dodávku a osazení předepsaných dílů včetně mříže_x000D_
- výplň, těsnění  a tmelení spar a spojů,_x000D_
- opatření  povrchů  betonu  izolací  proti zemní vlhkosti v částech, kde přijdou do styku se zeminou nebo kamenivem,_x000D_
- předepsané podkladní konstrukce</t>
  </si>
  <si>
    <t>897541</t>
  </si>
  <si>
    <t>VPUSŤ ODVOD ŽLABŮ Z POLYMERBETONU SV. ŠÍŘKY DO 100MM
ACO  drain 100, D 400</t>
  </si>
  <si>
    <t>2,0=2,000 [A]</t>
  </si>
  <si>
    <t>položka zahrnuje dodávku a osazení předepsaného dílce včetně mříže_x000D_
nezahrnuje předepsané podkladní konstrukce</t>
  </si>
  <si>
    <t>89921</t>
  </si>
  <si>
    <t>VÝŠKOVÁ ÚPRAVA POKLOPŮ
šachet a šoupat</t>
  </si>
  <si>
    <t>část a: 7=7,000 [A]</t>
  </si>
  <si>
    <t>- položka výškové úpravy zahrnuje všechny nutné práce a materiály pro zvýšení nebo snížení zařízení (včetně nutné úpravy stávajícího povrchu vozovky nebo chodníku).</t>
  </si>
  <si>
    <t>89944</t>
  </si>
  <si>
    <t>VÝŘEZ, VÝSEK, ÚTES NA POTRUBÍ DN DO 200MM
včetně vložení tvarovky a zřízení propoje s přípojkou UV</t>
  </si>
  <si>
    <t>- zahrnují zejména náklady na osekání trub na útesy, na vysekání otvorů pro zaústění, na obetonování útesu.</t>
  </si>
  <si>
    <t>899642</t>
  </si>
  <si>
    <t>ZKOUŠKA VODOTĚSNOSTI POTRUBÍ DN DO 200MM</t>
  </si>
  <si>
    <t>- přísun, montáž, demontáž, odsun zkoušecího čerpadla, napuštění tlakovou vodou, dodání vody pro tlakovou zkoušku, montáž a demontáž dílců pro zabezpečení konce zkoušeného úseku potrubí, montáž a demontáž koncových tvarovek, montáž zaslepovací příruby, zaslepení odboček pro armatury a pro odbočující řady.</t>
  </si>
  <si>
    <t>89980</t>
  </si>
  <si>
    <t>TELEVIZNÍ PROHLÍDKA POTRUBÍ</t>
  </si>
  <si>
    <t>položka zahrnuje prohlídku potrubí televizní kamerou, záznam prohlídky na nosičích DVD a vyhotovení závěrečného písemného protokolu</t>
  </si>
  <si>
    <t>Ostatní konstrukce a práce</t>
  </si>
  <si>
    <t>914141</t>
  </si>
  <si>
    <t>DOPRAV ZNAČ ZÁKL VEL OCEL FÓLIE TŘ 3 - DODÁVKA A MONT
IZ 5a, IZ 5b, B1- 2x, E 12- 2x
IP 10b- 2x
P4
B28</t>
  </si>
  <si>
    <t xml:space="preserve">10=10,000 [A]
</t>
  </si>
  <si>
    <t>položka zahrnuje:_x000D_
- dodávku a montáž značek v požadovaném provedení</t>
  </si>
  <si>
    <t>914911</t>
  </si>
  <si>
    <t>SLOUPKY A STOJKY DOPRAVNÍCH ZNAČEK Z OCEL TRUBEK SE ZABETONOVÁNÍM - DODÁVKA A MONTÁŽ
pro SDZ pol 914141</t>
  </si>
  <si>
    <t>8=8,000 [A]</t>
  </si>
  <si>
    <t>položka zahrnuje:_x000D_
- sloupky a upevňovací zařízení včetně jejich osazení (betonová patka, zemní práce)</t>
  </si>
  <si>
    <t>917211</t>
  </si>
  <si>
    <t>ZÁHONOVÉ OBRUBY Z BETONOVÝCH OBRUBNÍKŮ ŠÍŘ 50MM
50/250 do bet lože C20/25nXF3</t>
  </si>
  <si>
    <t>2,5=2,500 [A]</t>
  </si>
  <si>
    <t>Položka zahrnuje:_x000D_
dodání a pokládku betonových obrubníků o rozměrech předepsaných zadávací dokumentací_x000D_
betonové lože i boční betonovou opěrku.</t>
  </si>
  <si>
    <t>917224</t>
  </si>
  <si>
    <t>SILNIČNÍ A CHODNÍKOVÉ OBRUBY Z BETONOVÝCH OBRUBNÍKŮ ŠÍŘ 150MM
100x250    tl. 150 mm s opěrou do bet lože C 20/25nXF3 - začátek úseku_x000D_
100x250    tl. 150 mm s opěrou do bet lože C 20/25nXF3 - nášlap 100 mm a 80 mm</t>
  </si>
  <si>
    <t>část a:
14,5=14,500 [B]
216=216,000 [A]
Celkem: B+A=230,500 [C]</t>
  </si>
  <si>
    <t>SILNIČNÍ A CHODNÍKOVÉ OBRUBY Z BETONOVÝCH OBRUBNÍKŮ ŠÍŘ 150MM
100x250    tl. 150 mm s opěrou do bet lože C 20/25nXF3_x000D_
nášlap 20 mm a  0 mm</t>
  </si>
  <si>
    <t>37=37,000 [A]</t>
  </si>
  <si>
    <t>919111</t>
  </si>
  <si>
    <t xml:space="preserve">ŘEZÁNÍ ASFALTOVÉHO KRYTU VOZOVEK TL DO 50MM
obruba u dlouhého prahu 
</t>
  </si>
  <si>
    <t>16,5=16,500 [A]
Celkem: A=16,500 [B]</t>
  </si>
  <si>
    <t>položka zahrnuje řezání vozovkové vrstvy v předepsané tloušťce, včetně spotřeby vody</t>
  </si>
  <si>
    <t>931324</t>
  </si>
  <si>
    <t xml:space="preserve">TĚSNĚNÍ DILATAČ SPAR ASF ZÁLIVKOU MODIFIK PRŮŘ DO 400MM2
část a: podél obruby na vjezdu
</t>
  </si>
  <si>
    <t>16,5=16,500 [B]
Celkem: B=16,500 [C]</t>
  </si>
  <si>
    <t>položka zahrnuje dodávku a osazení předepsaného materiálu, očištění ploch spáry před úpravou, očištění okolí spáry po úpravě_x000D_
nezahrnuje těsnící profil</t>
  </si>
  <si>
    <t>SO 401</t>
  </si>
  <si>
    <t>Silnoproudé objekty</t>
  </si>
  <si>
    <t>87734</t>
  </si>
  <si>
    <t>CHRÁNIČKY PŮLENÉ Z TRUB PLAST DN DO 200MM
HDPE DN 160_x000D_
_x000D_
SO 102.7 Spojka</t>
  </si>
  <si>
    <t>16=16,000 [D]
Celkem: D=16,000 [E]</t>
  </si>
  <si>
    <t>položky pro zhotovení potrubí platí bez ohledu na sklon_x000D_
zahrnuje:_x000D_
- výrobní dokumentaci (včetně technologického předpisu)_x000D_
- dodání veškerého trubního a pomocného materiálu  (trouby včetně podélného rozpůlení,  trubky,  tvarovky,  spojovací a těsnící  materiál a pod.), podpěrných, závěsných a upevňovacích prvků, včetně potřebných úprav_x000D_
- úprava a příprava podkladu a podpěr, očištění a ošetření podkladu a podpěr_x000D_
- zřízení plně funkčního potrubí, kompletní soustavy, podle příslušného technologického předpisu_x000D_
- zřízení potrubí i jednotlivých částí po etapách, včetně pracovních spar a spojů, pracovního zaslepení konců a pod._x000D_
- úprava prostupů, průchodů  šachtami a komorami, okolí podpěr a vyústění, zaústění, napojení, vyvedení a upevnění odpad. výustí_x000D_
- ochrana potrubí nátěrem (vč. úpravy povrchu), případně izolací, nejsou-li tyto práce předmětem jiné položky_x000D_
- úprava, očištění a ošetření prostoru kolem potrubí_x000D_
 včetně případně předepsaného utěsnění konců chrániček_x000D_
- položky platí pro práce prováděné v prostoru zapaženém i nezapaženém a i v kolektorech, chráničkách</t>
  </si>
  <si>
    <t>SO 403-D</t>
  </si>
  <si>
    <t>V.O. Spojka ulic Božanovská a Machovská</t>
  </si>
  <si>
    <t>POPLATKY ZA SKLÁDKU
skládkovné zemina 2,0 t/m3_x000D_
pol 13273B_x000D_
pol 13183</t>
  </si>
  <si>
    <t>9,35=9,350 [B]
1,44=1,440 [A]
Celkem: B+A=10,790 [C]
C*2,0=21,580 [D]</t>
  </si>
  <si>
    <t>12573</t>
  </si>
  <si>
    <t>VYKOPÁVKY ZE ZEMNÍKŮ A SKLÁDEK TŘ. I
naložení výkopku k zásypu rýh včetně přemístění</t>
  </si>
  <si>
    <t>volný terén 35/80: 113*0,35*0,8=31,640 [A]
překop vozovky 50/110: 37*0,5*1,1=20,350 [B]
Celkem: A+B=51,990 [C]</t>
  </si>
  <si>
    <t>13183</t>
  </si>
  <si>
    <t>HLOUBENÍ JAM ZAPAŽ I NEPAŽ TŘ II
výkopy pro základ stožárů SB5 4 ks včetně přemístění na skládku</t>
  </si>
  <si>
    <t>4*0,36m3/ks=1,440 [A]</t>
  </si>
  <si>
    <t>položka zahrnuje:_x000D_
- vodorovná a svislá doprava,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svahování a přesvah. svahů do konečného tvaru, výměna hornin v podloží a v pláni znehodnocené klimatickými vlivy_x000D_
- eventuelně nutné druhotné rozpojení odstřelené horniny_x000D_
- ruční vykopávky, odstranění kořenů a napadávek_x000D_
- pažení, vzepření a rozepření vč. přepažování (vyjma štětových stěn)_x000D_
- úpravu, ochranu a očištění dna, základové spáry, stěn a svahů_x000D_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- nezahrnuje uložení zeminy (na skládku, do násypu) ani poplatky za skládku, vykazují se v položce č.0141**</t>
  </si>
  <si>
    <t>13273</t>
  </si>
  <si>
    <t>HLOUBENÍ RÝH ŠÍŘ DO 2M PAŽ I NEPAŽ TŘ. I
výkop rýhy V.O. včetně přemístění na mezideponii</t>
  </si>
  <si>
    <t>13273B</t>
  </si>
  <si>
    <t>HLOUBENÍ RÝH ŠÍŘ DO 2M PAŽ I NEPAŽ TŘ. I - DOPRAVA
odvoz přebytečné zeminy na skládku do 20 km_x000D_
bilance zemin</t>
  </si>
  <si>
    <t xml:space="preserve">M3KM      </t>
  </si>
  <si>
    <t>9,35*20=187,000 [A]</t>
  </si>
  <si>
    <t>Položka zahrnuje samostatnou dopravu zeminy. Množství se určí jako součin kubatutry [m3] a požadované vzdálenosti [km].</t>
  </si>
  <si>
    <t>ULOŽENÍ SYPANINY DO NÁSYPŮ A NA SKLÁDKY BEZ ZHUTNĚNÍ
uložení výkopku rýhy na mezideponii a na skládku</t>
  </si>
  <si>
    <t>volný terén 35/80: 113*0,35*0,8=31,640 [A]
překop vozovky 50/110: 37*0,5*1,1=20,350 [B]
zákl stožárů: 1,44=1,440 [C]
Celkem: A+B+C=53,430 [D]</t>
  </si>
  <si>
    <t>17411</t>
  </si>
  <si>
    <t>ZÁSYP JAM A RÝH ZEMINOU SE ZHUTNĚNÍM
zához rýhy V.O.</t>
  </si>
  <si>
    <t>položka zahrnuje:_x000D_
- kompletní provedení zemní konstrukce vč. výběru vhodného materiálu_x000D_
- úprava  ukládaného  materiálu  vlhčením,  tříděním,  promícháním  nebo  vysoušením,  příp. jiné úpravy za účelem zlepšení jeho  mech. vlastností_x000D_
- hutnění i různé míry hutnění _x000D_
- ošetření úložiště po celou dobu práce v něm vč. klimatických opatření_x000D_
- ztížení v okolí vedení, konstrukcí a objektů a jejich dočasné zajištění_x000D_
- ztížení provádění vč. hutnění ve ztížených podmínkách a stísněných prostorech_x000D_
- ztížené ukládání sypaniny pod vodu_x000D_
- ukládání po vrstvách a po jiných nutných částech (figurách) vč. dosypávek_x000D_
- spouštění a nošení materiálu_x000D_
- výměna částí zemní konstrukce znehodnocené klimatickými vlivy_x000D_
- ruční hutnění_x000D_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</t>
  </si>
  <si>
    <t>272314</t>
  </si>
  <si>
    <t>ZÁKLADY Z PROSTÉHO BETONU DO C25/30 (B30)
základ pro stožáry VO min C25/30 XF2 0,6x0,6x1,0 m  včetně osazení stožárové trouby</t>
  </si>
  <si>
    <t>1,2=1,200 [A]</t>
  </si>
  <si>
    <t>- dodání  čerstvého  betonu  (betonové  směsi)  požadované  kvality,  jeho  uložení  do požadovaného tvaru při jakékoliv hustotě výztuže, konzistenci čerstvého betonu a způsobu hutnění, ošetření a ochranu betonu,_x000D_
- zhotovení nepropustného, mrazuvzdorného betonu a betonu požadované trvanlivosti a vlastností,_x000D_
- užití potřebných přísad a technologií výroby betonu,_x000D_
- zřízení pracovních a dilatačních spar, včetně potřebných úprav, výplně, vložek, opracování, očištění a ošetření,_x000D_
- bednění  požadovaných  konstr. (i ztracené) s úpravou  dle požadované  kvality povrchu betonu, včetně odbedňovacích a odskružovacích prostředků,_x000D_
- podpěrné  konstr. (skruže) a lešení všech druhů pro bednění, uložení čerstvého betonu, výztuže a doplňkových konstr., vč. požadovaných otvorů, ochranných a bezpečnostních opatření a základů těchto konstrukcí a lešení,_x000D_
- vytvoření kotevních čel, kapes, nálitků, a sedel,_x000D_
- zřízení  všech  požadovaných  otvorů, kapes, výklenků, prostupů, dutin, drážek a pod., vč. ztížení práce a úprav  kolem nich,_x000D_
- úpravy pro osazení výztuže, doplňkových konstrukcí a vybavení,_x000D_
- úpravy povrchu pro položení požadované izolace, povlaků a nátěrů, případně vyspravení,_x000D_
- ztížení práce u kabelových a injektážních trubek a ostatních zařízení osazovaných do betonu,_x000D_
- konstrukce betonových kloubů, upevnění kotevních prvků a doplňkových konstrukcí,_x000D_
- nátěry zabraňující soudržnost betonu a bednění,_x000D_
- výplň, těsnění  a tmelení spar a spojů,_x000D_
- opatření  povrchů  betonu  izolací  proti zemní vlhkosti v částech, kde přijdou do styku se zeminou nebo kamenivem,_x000D_
- případné zřízení spojovací vrstvy u základů,_x000D_
- úpravy pro osazení zařízení ochrany konstrukce proti vlivu bludných proudů,</t>
  </si>
  <si>
    <t>56342</t>
  </si>
  <si>
    <t>VOZOVKOVÉ VRSTVY ZE ŠTĚRKOPÍSKU TL. DO 100MM
lože ŠP 0/4 pro kabel VO</t>
  </si>
  <si>
    <t>113*0,35=39,550 [A]</t>
  </si>
  <si>
    <t>Přidružená stavební výroba</t>
  </si>
  <si>
    <t>702221</t>
  </si>
  <si>
    <t>Kabelová chránička zemní UV stabilní DN do 110 mm
chránička kabelu VO _x000D_
Ochranná ohebná trubka Kopoflex KF09063, 63/52mm_x000D_
Chránička Kopoflex KF09110, 110/94mm, vč. uložení do země</t>
  </si>
  <si>
    <t>175=175,000 [A]
37=37,000 [B]
Celkem: A+B=212,000 [C]</t>
  </si>
  <si>
    <t>1. Položka obsahuje:_x000D_
– přípravu podkladu pro osazení_x000D_
2. Položka neobsahuje:_x000D_
 X_x000D_
3. Způsob měření:_x000D_
Měří se metr délkový.</t>
  </si>
  <si>
    <t>702312</t>
  </si>
  <si>
    <t>Zakrytí kabelů výstražnou fólií šířky přes 20 do 40 cm
zakrytí kabelů VO</t>
  </si>
  <si>
    <t>113=113,000 [A]</t>
  </si>
  <si>
    <t>702620</t>
  </si>
  <si>
    <t>Odkrytí a zakrytí kabelů krytých fólií, pásem nebo deskou
odkrytí stávajících kabelů</t>
  </si>
  <si>
    <t>1. Položka obsahuje:_x000D_
 – obnovu a výměnu poškozených krytů_x000D_
 – pomocné mechanismy_x000D_
2. Položka neobsahuje:_x000D_
 X_x000D_
3. Způsob měření:_x000D_
Měří se metr délkový.</t>
  </si>
  <si>
    <t>702720</t>
  </si>
  <si>
    <t>Oddělení kabelů ve výkopu betonovou deskou
obetonování chrániček VO v komunikaci</t>
  </si>
  <si>
    <t>6,0+9,0+6,0+16,0=37,000 [A]</t>
  </si>
  <si>
    <t>709110</t>
  </si>
  <si>
    <t>Provizorní zajištění kabelu ve výkopu
prov zajištění křížení sítí s kabelem VO</t>
  </si>
  <si>
    <t>3=3,000 [A]</t>
  </si>
  <si>
    <t>1. Položka obsahuje:_x000D_
 – obsahuje i demontáž po skončení provizorního stavu_x000D_
 – dopravu do skladu nebo na likvidaci_x000D_
 – obrátkovost, opotřebení zapůjčeného materiálu_x000D_
 – poplatek za likvidaci odpadů, pokud je materiál likvidován_x000D_
2. Položka neobsahuje:_x000D_
 X_x000D_
3. Způsob měření:_x000D_
Udává se počet kusů kompletní konstrukce nebo práce.</t>
  </si>
  <si>
    <t>741911</t>
  </si>
  <si>
    <t>Uzemňovací vodič v zemi FeZn do 120 mm2
Uzemňovací vodič FeZn ?10mm (FeZn 30x4), vč montáže, svorek a zapojení</t>
  </si>
  <si>
    <t>160=160,000 [A]</t>
  </si>
  <si>
    <t>1. Položka obsahuje:_x000D_
 – přípravu podkladu pro osazení_x000D_
 – měření, dělení, spojování, tvarování_x000D_
 – ochranný nátěr spojů a při průchodu vodiče nad terén apod. dle příslušných norem_x000D_
2. Položka neobsahuje:_x000D_
 X_x000D_
3. Způsob měření:_x000D_
Měří se metr délkový v ose vodiče nebo lana.</t>
  </si>
  <si>
    <t>742H17</t>
  </si>
  <si>
    <t>UKONČENÍ KABELU CYKY VE STOŽÁRU NA SVORKOVNICI
Ukončení kabelu AYKY 4x16 smršťovací záklopkou a zapojení na svorkovnici ve stožáru</t>
  </si>
  <si>
    <t xml:space="preserve">1kus      </t>
  </si>
  <si>
    <t>742H32</t>
  </si>
  <si>
    <t>KABEL NN ČTYŘŽILOVÝ AYKY
Kabel AYKY 4x16 vč. zatažení do ochranné ohebné trubky KF 09063 a uložení do země, nebo protažení chráničkou</t>
  </si>
  <si>
    <t>175=175,000 [A]</t>
  </si>
  <si>
    <t>74D119</t>
  </si>
  <si>
    <t>Svítidlo uliční výbojkové
Uliční svítidlo výbojkové Eltodo Safír 1, krytí optické části IP66, zdroj vysokotlaká sodíková výbojka 50W, vč. montáže přímo na stožár</t>
  </si>
  <si>
    <t>4=4,000 [A]</t>
  </si>
  <si>
    <t>1. Položka obsahuje:_x000D_
 – všechny náklady na montáž a materiál dodaného zařízení  protikorozně ošetřeného podle TKP se všemi pomocnými doplňujícími součástmi a pracemi s použitím  mechanizmů_x000D_
 – cena položky je vč. ostatních rozpočtových nákladů _x000D_
2. Položka neobsahuje:_x000D_
 X_x000D_
3. Způsob měření:_x000D_
Udává se počet kusů kompletní konstrukce nebo práce.</t>
  </si>
  <si>
    <t>74F322</t>
  </si>
  <si>
    <t>Revizní zpráva
revize VO</t>
  </si>
  <si>
    <t>1/4=0,250 [A]</t>
  </si>
  <si>
    <t>1. Položka obsahuje:_x000D_
 – revizi autorizovaným revizním technikem na zařízeních trakčního vedení podle požadavku ČSN, včetně hodnocení_x000D_
2. Položka neobsahuje:_x000D_
 X_x000D_
3. Způsob měření:_x000D_
Udává se počet kusů kompletní konstrukce nebo práce.</t>
  </si>
  <si>
    <t>75H141</t>
  </si>
  <si>
    <t>Stožár (sloup) ocelový do 10 m
SB5 - ocelový ohraněný jehlanovitý stožár VO, bezpaticový, oboustranně žárově zinkovaný, s dvířky, s ochrannou manžetou, typ Eltodo OSV 050-30 pro výšku svítidla 5m, hloubka vetknutí do základu 1000mm, vč. osazení do připraveného základu.</t>
  </si>
  <si>
    <t>1. Položka obsahuje:_x000D_
 – veškeré práce a materiál obsažený v názvu položky_x000D_
2. Položka neobsahuje:_x000D_
 X_x000D_
3. Způsob měření:_x000D_
Udává se počet kusů kompletní konstrukce nebo práce.</t>
  </si>
  <si>
    <t>75H145</t>
  </si>
  <si>
    <t>Elektrovýzbroj stožáru VO
Elektrovýzbroj stožáru VO s jedním uličním výbojkovým svítidlem,vč. montáže a zapojení</t>
  </si>
  <si>
    <t>87445</t>
  </si>
  <si>
    <t>POTRUBÍ Z TRUB PLASTOVÝCH ODPADNÍCH DN DO 300MM
DN 300 včetně uložení do základu</t>
  </si>
  <si>
    <t>4*1,0=4,000 [A]</t>
  </si>
  <si>
    <t>SO 801</t>
  </si>
  <si>
    <t>Náhradní výsadba</t>
  </si>
  <si>
    <t>18241</t>
  </si>
  <si>
    <t>ZALOŽENÍ TRÁVNÍKU RUČNÍM VÝSEVEM</t>
  </si>
  <si>
    <t>SO 102.7: 110=110,000 [D]
Celkem: D=110,000 [E]</t>
  </si>
  <si>
    <t>Zahrnuje dodání předepsané travní směsi, její výsev na ornici, zalévání, první pokosení, to vše bez ohledu na sklon terénu</t>
  </si>
  <si>
    <t>18247</t>
  </si>
  <si>
    <t>OŠETŘOVÁNÍ TRÁVNÍKU</t>
  </si>
  <si>
    <t>Zahrnuje pokosení se shrabáním, naložení shrabků na dopravní prostředek, s odvozem a se složením, to vše bez ohledu na sklon terénu_x000D_
zahrnuje nutné zalití a hnojení</t>
  </si>
  <si>
    <t>183511</t>
  </si>
  <si>
    <t>CHEMICKÉ ODPLEVELENÍ CELOPLOŠNÉ</t>
  </si>
  <si>
    <t>položka zahrnuje celoplošný postřik a chemickou likvidace nežádoucích rostlin nebo jejích částí a zabránění jejich dalšímu růstu na urovnaném volném terénu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</si>
</sst>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"/>
    <numFmt numFmtId="165" formatCode="###\ ###\ ###\ ##0.000"/>
  </numFmts>
  <fonts count="4" x14ac:knownFonts="1">
    <font>
      <sz val="10"/>
      <name val="Arial"/>
    </font>
    <font>
      <b/>
      <sz val="11"/>
      <name val="Arial"/>
    </font>
    <font>
      <sz val="11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165" fontId="0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164" fontId="0" fillId="0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 wrapText="1" shrinkToFit="1"/>
    </xf>
    <xf numFmtId="164" fontId="3" fillId="2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20.7109375" customWidth="1"/>
    <col min="2" max="2" width="60.7109375" customWidth="1"/>
    <col min="3" max="5" width="24.7109375" customWidth="1"/>
  </cols>
  <sheetData>
    <row r="1" spans="1:8" ht="12.75" customHeight="1" x14ac:dyDescent="0.2">
      <c r="A1" s="5" t="s">
        <v>13</v>
      </c>
      <c r="B1" t="s">
        <v>14</v>
      </c>
    </row>
    <row r="3" spans="1:8" ht="12.75" customHeight="1" x14ac:dyDescent="0.2">
      <c r="B3" s="1" t="s">
        <v>0</v>
      </c>
    </row>
    <row r="5" spans="1:8" ht="12.75" customHeight="1" x14ac:dyDescent="0.2">
      <c r="B5" s="2" t="s">
        <v>1</v>
      </c>
    </row>
    <row r="6" spans="1:8" ht="12.75" customHeight="1" x14ac:dyDescent="0.2">
      <c r="B6" t="s">
        <v>2</v>
      </c>
      <c r="G6" t="s">
        <v>5</v>
      </c>
      <c r="H6">
        <v>0</v>
      </c>
    </row>
    <row r="7" spans="1:8" ht="12.75" customHeight="1" x14ac:dyDescent="0.2">
      <c r="B7" s="3" t="s">
        <v>3</v>
      </c>
      <c r="C7" s="2">
        <f>SUM(C11:C16)</f>
        <v>0</v>
      </c>
      <c r="G7" t="s">
        <v>6</v>
      </c>
      <c r="H7">
        <v>15</v>
      </c>
    </row>
    <row r="8" spans="1:8" ht="12.75" customHeight="1" x14ac:dyDescent="0.2">
      <c r="B8" s="3" t="s">
        <v>4</v>
      </c>
      <c r="C8" s="2">
        <f>SUM(E11:E16)</f>
        <v>0</v>
      </c>
      <c r="G8" t="s">
        <v>7</v>
      </c>
      <c r="H8">
        <v>21</v>
      </c>
    </row>
    <row r="10" spans="1:8" ht="12.75" customHeight="1" x14ac:dyDescent="0.2">
      <c r="A10" s="4" t="s">
        <v>8</v>
      </c>
      <c r="B10" s="4" t="s">
        <v>9</v>
      </c>
      <c r="C10" s="4" t="s">
        <v>10</v>
      </c>
      <c r="D10" s="4" t="s">
        <v>11</v>
      </c>
      <c r="E10" s="4" t="s">
        <v>12</v>
      </c>
    </row>
    <row r="11" spans="1:8" ht="12.75" customHeight="1" x14ac:dyDescent="0.2">
      <c r="A11" s="6" t="s">
        <v>21</v>
      </c>
      <c r="B11" s="6" t="s">
        <v>22</v>
      </c>
      <c r="C11" s="10">
        <f>'SO 000'!I50</f>
        <v>0</v>
      </c>
      <c r="D11" s="10">
        <f>'SO 000'!P50</f>
        <v>0</v>
      </c>
      <c r="E11" s="10">
        <f t="shared" ref="E11:E16" si="0">C11+D11</f>
        <v>0</v>
      </c>
    </row>
    <row r="12" spans="1:8" ht="12.75" customHeight="1" x14ac:dyDescent="0.2">
      <c r="A12" s="6" t="s">
        <v>83</v>
      </c>
      <c r="B12" s="6" t="s">
        <v>84</v>
      </c>
      <c r="C12" s="10">
        <f>'SO 001'!I26</f>
        <v>0</v>
      </c>
      <c r="D12" s="10">
        <f>'SO 001'!P26</f>
        <v>0</v>
      </c>
      <c r="E12" s="10">
        <f t="shared" si="0"/>
        <v>0</v>
      </c>
    </row>
    <row r="13" spans="1:8" ht="12.75" customHeight="1" x14ac:dyDescent="0.2">
      <c r="A13" s="6" t="s">
        <v>91</v>
      </c>
      <c r="B13" s="6" t="s">
        <v>92</v>
      </c>
      <c r="C13" s="10">
        <f>'SO 102.7'!I161</f>
        <v>0</v>
      </c>
      <c r="D13" s="10">
        <f>'SO 102.7'!P161</f>
        <v>0</v>
      </c>
      <c r="E13" s="10">
        <f t="shared" si="0"/>
        <v>0</v>
      </c>
    </row>
    <row r="14" spans="1:8" ht="12.75" customHeight="1" x14ac:dyDescent="0.2">
      <c r="A14" s="6" t="s">
        <v>245</v>
      </c>
      <c r="B14" s="6" t="s">
        <v>246</v>
      </c>
      <c r="C14" s="10">
        <f>'SO 401'!I26</f>
        <v>0</v>
      </c>
      <c r="D14" s="10">
        <f>'SO 401'!P26</f>
        <v>0</v>
      </c>
      <c r="E14" s="10">
        <f t="shared" si="0"/>
        <v>0</v>
      </c>
    </row>
    <row r="15" spans="1:8" ht="12.75" customHeight="1" x14ac:dyDescent="0.2">
      <c r="A15" s="6" t="s">
        <v>251</v>
      </c>
      <c r="B15" s="6" t="s">
        <v>252</v>
      </c>
      <c r="C15" s="10">
        <f>'SO 403-D'!I104</f>
        <v>0</v>
      </c>
      <c r="D15" s="10">
        <f>'SO 403-D'!P104</f>
        <v>0</v>
      </c>
      <c r="E15" s="10">
        <f t="shared" si="0"/>
        <v>0</v>
      </c>
    </row>
    <row r="16" spans="1:8" ht="12.75" customHeight="1" x14ac:dyDescent="0.2">
      <c r="A16" s="6" t="s">
        <v>325</v>
      </c>
      <c r="B16" s="6" t="s">
        <v>326</v>
      </c>
      <c r="C16" s="10">
        <f>'SO 801'!I32</f>
        <v>0</v>
      </c>
      <c r="D16" s="10">
        <f>'SO 801'!P32</f>
        <v>0</v>
      </c>
      <c r="E16" s="10">
        <f t="shared" si="0"/>
        <v>0</v>
      </c>
    </row>
  </sheetData>
  <sheetProtection formatColumns="0"/>
  <hyperlinks>
    <hyperlink ref="A11" location="#'SO 000'!A1" tooltip="Odkaz na stranku objektu [SO 000]" display="SO 000"/>
    <hyperlink ref="A12" location="#'SO 001'!A1" tooltip="Odkaz na stranku objektu [SO 001]" display="SO 001"/>
    <hyperlink ref="A13" location="'SO 102.7'!A1" tooltip="Odkaz na stranku objektu [SO 102.7]" display="SO 102.7"/>
    <hyperlink ref="A14" location="#'SO 401'!A1" tooltip="Odkaz na stranku objektu [SO 401]" display="SO 401"/>
    <hyperlink ref="A15" location="#'SO 403-D'!A1" tooltip="Odkaz na stranku objektu [SO 403-D]" display="SO 403-D"/>
    <hyperlink ref="A16" location="#'SO 801'!A1" tooltip="Odkaz na stranku objektu [SO 801]" display="SO 801"/>
  </hyperlink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21</v>
      </c>
      <c r="D5" s="5"/>
      <c r="E5" s="5" t="s">
        <v>22</v>
      </c>
    </row>
    <row r="6" spans="1:16" ht="12.75" customHeight="1" x14ac:dyDescent="0.2">
      <c r="A6" t="s">
        <v>18</v>
      </c>
      <c r="C6" s="5" t="s">
        <v>21</v>
      </c>
      <c r="D6" s="5"/>
      <c r="E6" s="5" t="s">
        <v>22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45</v>
      </c>
      <c r="D11" s="7"/>
      <c r="E11" s="7" t="s">
        <v>44</v>
      </c>
      <c r="F11" s="7"/>
      <c r="G11" s="9"/>
      <c r="H11" s="7"/>
      <c r="I11" s="9"/>
    </row>
    <row r="12" spans="1:16" ht="25.5" x14ac:dyDescent="0.2">
      <c r="A12" s="6">
        <v>1</v>
      </c>
      <c r="B12" s="6" t="s">
        <v>46</v>
      </c>
      <c r="C12" s="6" t="s">
        <v>47</v>
      </c>
      <c r="D12" s="6" t="s">
        <v>48</v>
      </c>
      <c r="E12" s="6" t="s">
        <v>49</v>
      </c>
      <c r="F12" s="6" t="s">
        <v>50</v>
      </c>
      <c r="G12" s="8">
        <v>1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x14ac:dyDescent="0.2">
      <c r="E13" s="12" t="s">
        <v>51</v>
      </c>
    </row>
    <row r="14" spans="1:16" x14ac:dyDescent="0.2">
      <c r="E14" s="12" t="s">
        <v>52</v>
      </c>
    </row>
    <row r="15" spans="1:16" ht="51" x14ac:dyDescent="0.2">
      <c r="A15" s="6">
        <v>3</v>
      </c>
      <c r="B15" s="6" t="s">
        <v>46</v>
      </c>
      <c r="C15" s="6" t="s">
        <v>53</v>
      </c>
      <c r="D15" s="6" t="s">
        <v>48</v>
      </c>
      <c r="E15" s="6" t="s">
        <v>54</v>
      </c>
      <c r="F15" s="6" t="s">
        <v>50</v>
      </c>
      <c r="G15" s="8">
        <v>1</v>
      </c>
      <c r="H15" s="11"/>
      <c r="I15" s="10">
        <f>ROUND((H15*G15),2)</f>
        <v>0</v>
      </c>
      <c r="O15">
        <f>rekapitulace!H8</f>
        <v>21</v>
      </c>
      <c r="P15">
        <f>O15/100*I15</f>
        <v>0</v>
      </c>
    </row>
    <row r="16" spans="1:16" x14ac:dyDescent="0.2">
      <c r="E16" s="12" t="s">
        <v>51</v>
      </c>
    </row>
    <row r="17" spans="1:16" x14ac:dyDescent="0.2">
      <c r="E17" s="12" t="s">
        <v>55</v>
      </c>
    </row>
    <row r="18" spans="1:16" ht="102" x14ac:dyDescent="0.2">
      <c r="A18" s="6">
        <v>4</v>
      </c>
      <c r="B18" s="6" t="s">
        <v>46</v>
      </c>
      <c r="C18" s="6" t="s">
        <v>56</v>
      </c>
      <c r="D18" s="6" t="s">
        <v>48</v>
      </c>
      <c r="E18" s="6" t="s">
        <v>57</v>
      </c>
      <c r="F18" s="6" t="s">
        <v>50</v>
      </c>
      <c r="G18" s="8">
        <v>1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x14ac:dyDescent="0.2">
      <c r="E19" s="12" t="s">
        <v>51</v>
      </c>
    </row>
    <row r="20" spans="1:16" x14ac:dyDescent="0.2">
      <c r="E20" s="12" t="s">
        <v>55</v>
      </c>
    </row>
    <row r="21" spans="1:16" ht="102" x14ac:dyDescent="0.2">
      <c r="A21" s="6">
        <v>5</v>
      </c>
      <c r="B21" s="6" t="s">
        <v>46</v>
      </c>
      <c r="C21" s="6" t="s">
        <v>58</v>
      </c>
      <c r="D21" s="6" t="s">
        <v>48</v>
      </c>
      <c r="E21" s="6" t="s">
        <v>59</v>
      </c>
      <c r="F21" s="6" t="s">
        <v>50</v>
      </c>
      <c r="G21" s="8">
        <v>1</v>
      </c>
      <c r="H21" s="11"/>
      <c r="I21" s="10">
        <f>ROUND((H21*G21),2)</f>
        <v>0</v>
      </c>
      <c r="O21">
        <f>rekapitulace!H8</f>
        <v>21</v>
      </c>
      <c r="P21">
        <f>O21/100*I21</f>
        <v>0</v>
      </c>
    </row>
    <row r="22" spans="1:16" x14ac:dyDescent="0.2">
      <c r="E22" s="12" t="s">
        <v>51</v>
      </c>
    </row>
    <row r="23" spans="1:16" x14ac:dyDescent="0.2">
      <c r="E23" s="12" t="s">
        <v>55</v>
      </c>
    </row>
    <row r="24" spans="1:16" ht="102" x14ac:dyDescent="0.2">
      <c r="A24" s="6">
        <v>6</v>
      </c>
      <c r="B24" s="6" t="s">
        <v>46</v>
      </c>
      <c r="C24" s="6" t="s">
        <v>60</v>
      </c>
      <c r="D24" s="6" t="s">
        <v>48</v>
      </c>
      <c r="E24" s="6" t="s">
        <v>61</v>
      </c>
      <c r="F24" s="6" t="s">
        <v>50</v>
      </c>
      <c r="G24" s="8">
        <v>1</v>
      </c>
      <c r="H24" s="11"/>
      <c r="I24" s="10">
        <f>ROUND((H24*G24),2)</f>
        <v>0</v>
      </c>
      <c r="O24">
        <f>rekapitulace!H8</f>
        <v>21</v>
      </c>
      <c r="P24">
        <f>O24/100*I24</f>
        <v>0</v>
      </c>
    </row>
    <row r="25" spans="1:16" x14ac:dyDescent="0.2">
      <c r="E25" s="12" t="s">
        <v>51</v>
      </c>
    </row>
    <row r="26" spans="1:16" ht="76.5" x14ac:dyDescent="0.2">
      <c r="E26" s="12" t="s">
        <v>62</v>
      </c>
    </row>
    <row r="27" spans="1:16" ht="38.25" x14ac:dyDescent="0.2">
      <c r="A27" s="6">
        <v>7</v>
      </c>
      <c r="B27" s="6" t="s">
        <v>46</v>
      </c>
      <c r="C27" s="6" t="s">
        <v>63</v>
      </c>
      <c r="D27" s="6" t="s">
        <v>48</v>
      </c>
      <c r="E27" s="6" t="s">
        <v>64</v>
      </c>
      <c r="F27" s="6" t="s">
        <v>50</v>
      </c>
      <c r="G27" s="8">
        <v>1</v>
      </c>
      <c r="H27" s="11"/>
      <c r="I27" s="10">
        <f>ROUND((H27*G27),2)</f>
        <v>0</v>
      </c>
      <c r="O27">
        <f>rekapitulace!H8</f>
        <v>21</v>
      </c>
      <c r="P27">
        <f>O27/100*I27</f>
        <v>0</v>
      </c>
    </row>
    <row r="28" spans="1:16" x14ac:dyDescent="0.2">
      <c r="E28" s="12" t="s">
        <v>51</v>
      </c>
    </row>
    <row r="29" spans="1:16" x14ac:dyDescent="0.2">
      <c r="E29" s="12" t="s">
        <v>55</v>
      </c>
    </row>
    <row r="30" spans="1:16" ht="127.5" x14ac:dyDescent="0.2">
      <c r="A30" s="6">
        <v>8</v>
      </c>
      <c r="B30" s="6" t="s">
        <v>46</v>
      </c>
      <c r="C30" s="6" t="s">
        <v>65</v>
      </c>
      <c r="D30" s="6" t="s">
        <v>25</v>
      </c>
      <c r="E30" s="6" t="s">
        <v>66</v>
      </c>
      <c r="F30" s="6" t="s">
        <v>67</v>
      </c>
      <c r="G30" s="8">
        <v>0.5</v>
      </c>
      <c r="H30" s="11"/>
      <c r="I30" s="10">
        <f>ROUND((H30*G30),2)</f>
        <v>0</v>
      </c>
      <c r="O30">
        <f>rekapitulace!H8</f>
        <v>21</v>
      </c>
      <c r="P30">
        <f>O30/100*I30</f>
        <v>0</v>
      </c>
    </row>
    <row r="31" spans="1:16" x14ac:dyDescent="0.2">
      <c r="E31" s="12" t="s">
        <v>68</v>
      </c>
    </row>
    <row r="32" spans="1:16" ht="89.25" x14ac:dyDescent="0.2">
      <c r="E32" s="12" t="s">
        <v>69</v>
      </c>
    </row>
    <row r="33" spans="1:16" ht="204" x14ac:dyDescent="0.2">
      <c r="A33" s="6">
        <v>9</v>
      </c>
      <c r="B33" s="6" t="s">
        <v>46</v>
      </c>
      <c r="C33" s="6" t="s">
        <v>70</v>
      </c>
      <c r="D33" s="6" t="s">
        <v>48</v>
      </c>
      <c r="E33" s="6" t="s">
        <v>71</v>
      </c>
      <c r="F33" s="6" t="s">
        <v>50</v>
      </c>
      <c r="G33" s="8">
        <v>1</v>
      </c>
      <c r="H33" s="11"/>
      <c r="I33" s="10">
        <f>ROUND((H33*G33),2)</f>
        <v>0</v>
      </c>
      <c r="O33">
        <f>rekapitulace!H8</f>
        <v>21</v>
      </c>
      <c r="P33">
        <f>O33/100*I33</f>
        <v>0</v>
      </c>
    </row>
    <row r="34" spans="1:16" x14ac:dyDescent="0.2">
      <c r="E34" s="12" t="s">
        <v>51</v>
      </c>
    </row>
    <row r="35" spans="1:16" ht="25.5" x14ac:dyDescent="0.2">
      <c r="E35" s="12" t="s">
        <v>72</v>
      </c>
    </row>
    <row r="36" spans="1:16" ht="51" x14ac:dyDescent="0.2">
      <c r="A36" s="6">
        <v>10</v>
      </c>
      <c r="B36" s="6" t="s">
        <v>46</v>
      </c>
      <c r="C36" s="6" t="s">
        <v>73</v>
      </c>
      <c r="D36" s="6" t="s">
        <v>48</v>
      </c>
      <c r="E36" s="6" t="s">
        <v>74</v>
      </c>
      <c r="F36" s="6" t="s">
        <v>50</v>
      </c>
      <c r="G36" s="8">
        <v>1</v>
      </c>
      <c r="H36" s="11"/>
      <c r="I36" s="10">
        <f>ROUND((H36*G36),2)</f>
        <v>0</v>
      </c>
      <c r="O36">
        <f>rekapitulace!H8</f>
        <v>21</v>
      </c>
      <c r="P36">
        <f>O36/100*I36</f>
        <v>0</v>
      </c>
    </row>
    <row r="37" spans="1:16" x14ac:dyDescent="0.2">
      <c r="E37" s="12" t="s">
        <v>51</v>
      </c>
    </row>
    <row r="38" spans="1:16" x14ac:dyDescent="0.2">
      <c r="E38" s="12" t="s">
        <v>75</v>
      </c>
    </row>
    <row r="39" spans="1:16" ht="12.75" customHeight="1" x14ac:dyDescent="0.2">
      <c r="A39" s="13"/>
      <c r="B39" s="13"/>
      <c r="C39" s="13" t="s">
        <v>45</v>
      </c>
      <c r="D39" s="13"/>
      <c r="E39" s="13" t="s">
        <v>44</v>
      </c>
      <c r="F39" s="13"/>
      <c r="G39" s="13"/>
      <c r="H39" s="13"/>
      <c r="I39" s="13">
        <f>SUM(I12:I38)</f>
        <v>0</v>
      </c>
      <c r="P39">
        <f>ROUND(SUM(P12:P38),2)</f>
        <v>0</v>
      </c>
    </row>
    <row r="41" spans="1:16" ht="12.75" customHeight="1" x14ac:dyDescent="0.2">
      <c r="A41" s="13"/>
      <c r="B41" s="13"/>
      <c r="C41" s="13"/>
      <c r="D41" s="13"/>
      <c r="E41" s="13" t="s">
        <v>76</v>
      </c>
      <c r="F41" s="13"/>
      <c r="G41" s="13"/>
      <c r="H41" s="13"/>
      <c r="I41" s="13">
        <f>+I39</f>
        <v>0</v>
      </c>
      <c r="P41">
        <f>+P39</f>
        <v>0</v>
      </c>
    </row>
    <row r="43" spans="1:16" ht="12.75" customHeight="1" x14ac:dyDescent="0.2">
      <c r="A43" s="7" t="s">
        <v>77</v>
      </c>
      <c r="B43" s="7"/>
      <c r="C43" s="7"/>
      <c r="D43" s="7"/>
      <c r="E43" s="7"/>
      <c r="F43" s="7"/>
      <c r="G43" s="7"/>
      <c r="H43" s="7"/>
      <c r="I43" s="7"/>
    </row>
    <row r="44" spans="1:16" ht="12.75" customHeight="1" x14ac:dyDescent="0.2">
      <c r="A44" s="7"/>
      <c r="B44" s="7"/>
      <c r="C44" s="7"/>
      <c r="D44" s="7"/>
      <c r="E44" s="7" t="s">
        <v>78</v>
      </c>
      <c r="F44" s="7"/>
      <c r="G44" s="7"/>
      <c r="H44" s="7"/>
      <c r="I44" s="7"/>
    </row>
    <row r="45" spans="1:16" ht="12.75" customHeight="1" x14ac:dyDescent="0.2">
      <c r="A45" s="13"/>
      <c r="B45" s="13"/>
      <c r="C45" s="13"/>
      <c r="D45" s="13"/>
      <c r="E45" s="13" t="s">
        <v>79</v>
      </c>
      <c r="F45" s="13"/>
      <c r="G45" s="13"/>
      <c r="H45" s="13"/>
      <c r="I45" s="13">
        <v>0</v>
      </c>
      <c r="P45">
        <v>0</v>
      </c>
    </row>
    <row r="46" spans="1:16" ht="12.75" customHeight="1" x14ac:dyDescent="0.2">
      <c r="A46" s="13"/>
      <c r="B46" s="13"/>
      <c r="C46" s="13"/>
      <c r="D46" s="13"/>
      <c r="E46" s="13" t="s">
        <v>80</v>
      </c>
      <c r="F46" s="13"/>
      <c r="G46" s="13"/>
      <c r="H46" s="13"/>
      <c r="I46" s="13"/>
    </row>
    <row r="47" spans="1:16" ht="12.75" customHeight="1" x14ac:dyDescent="0.2">
      <c r="A47" s="13"/>
      <c r="B47" s="13"/>
      <c r="C47" s="13"/>
      <c r="D47" s="13"/>
      <c r="E47" s="13" t="s">
        <v>81</v>
      </c>
      <c r="F47" s="13"/>
      <c r="G47" s="13"/>
      <c r="H47" s="13"/>
      <c r="I47" s="13">
        <v>0</v>
      </c>
      <c r="P47">
        <v>0</v>
      </c>
    </row>
    <row r="48" spans="1:16" ht="12.75" customHeight="1" x14ac:dyDescent="0.2">
      <c r="A48" s="13"/>
      <c r="B48" s="13"/>
      <c r="C48" s="13"/>
      <c r="D48" s="13"/>
      <c r="E48" s="13" t="s">
        <v>82</v>
      </c>
      <c r="F48" s="13"/>
      <c r="G48" s="13"/>
      <c r="H48" s="13"/>
      <c r="I48" s="13">
        <f>I45+I47</f>
        <v>0</v>
      </c>
      <c r="P48">
        <f>P45+P47</f>
        <v>0</v>
      </c>
    </row>
    <row r="50" spans="1:16" ht="12.75" customHeight="1" x14ac:dyDescent="0.2">
      <c r="A50" s="13"/>
      <c r="B50" s="13"/>
      <c r="C50" s="13"/>
      <c r="D50" s="13"/>
      <c r="E50" s="13" t="s">
        <v>82</v>
      </c>
      <c r="F50" s="13"/>
      <c r="G50" s="13"/>
      <c r="H50" s="13"/>
      <c r="I50" s="13">
        <f>I41+I48</f>
        <v>0</v>
      </c>
      <c r="P50">
        <f>P41+P48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83</v>
      </c>
      <c r="D5" s="5"/>
      <c r="E5" s="5" t="s">
        <v>84</v>
      </c>
    </row>
    <row r="6" spans="1:16" ht="12.75" customHeight="1" x14ac:dyDescent="0.2">
      <c r="A6" t="s">
        <v>18</v>
      </c>
      <c r="C6" s="5" t="s">
        <v>83</v>
      </c>
      <c r="D6" s="5"/>
      <c r="E6" s="5" t="s">
        <v>84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25</v>
      </c>
      <c r="D11" s="7"/>
      <c r="E11" s="7" t="s">
        <v>85</v>
      </c>
      <c r="F11" s="7"/>
      <c r="G11" s="9"/>
      <c r="H11" s="7"/>
      <c r="I11" s="9"/>
    </row>
    <row r="12" spans="1:16" ht="25.5" x14ac:dyDescent="0.2">
      <c r="A12" s="6">
        <v>2</v>
      </c>
      <c r="B12" s="6" t="s">
        <v>46</v>
      </c>
      <c r="C12" s="6" t="s">
        <v>86</v>
      </c>
      <c r="D12" s="6" t="s">
        <v>48</v>
      </c>
      <c r="E12" s="6" t="s">
        <v>87</v>
      </c>
      <c r="F12" s="6" t="s">
        <v>88</v>
      </c>
      <c r="G12" s="8">
        <v>51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25.5" x14ac:dyDescent="0.2">
      <c r="E13" s="12" t="s">
        <v>89</v>
      </c>
    </row>
    <row r="14" spans="1:16" ht="38.25" x14ac:dyDescent="0.2">
      <c r="E14" s="12" t="s">
        <v>90</v>
      </c>
    </row>
    <row r="15" spans="1:16" ht="12.75" customHeight="1" x14ac:dyDescent="0.2">
      <c r="A15" s="13"/>
      <c r="B15" s="13"/>
      <c r="C15" s="13" t="s">
        <v>25</v>
      </c>
      <c r="D15" s="13"/>
      <c r="E15" s="13" t="s">
        <v>85</v>
      </c>
      <c r="F15" s="13"/>
      <c r="G15" s="13"/>
      <c r="H15" s="13"/>
      <c r="I15" s="13">
        <f>SUM(I12:I14)</f>
        <v>0</v>
      </c>
      <c r="P15">
        <f>ROUND(SUM(P12:P14),2)</f>
        <v>0</v>
      </c>
    </row>
    <row r="17" spans="1:16" ht="12.75" customHeight="1" x14ac:dyDescent="0.2">
      <c r="A17" s="13"/>
      <c r="B17" s="13"/>
      <c r="C17" s="13"/>
      <c r="D17" s="13"/>
      <c r="E17" s="13" t="s">
        <v>76</v>
      </c>
      <c r="F17" s="13"/>
      <c r="G17" s="13"/>
      <c r="H17" s="13"/>
      <c r="I17" s="13">
        <f>+I15</f>
        <v>0</v>
      </c>
      <c r="P17">
        <f>+P15</f>
        <v>0</v>
      </c>
    </row>
    <row r="19" spans="1:16" ht="12.75" customHeight="1" x14ac:dyDescent="0.2">
      <c r="A19" s="7" t="s">
        <v>77</v>
      </c>
      <c r="B19" s="7"/>
      <c r="C19" s="7"/>
      <c r="D19" s="7"/>
      <c r="E19" s="7"/>
      <c r="F19" s="7"/>
      <c r="G19" s="7"/>
      <c r="H19" s="7"/>
      <c r="I19" s="7"/>
    </row>
    <row r="20" spans="1:16" ht="12.75" customHeight="1" x14ac:dyDescent="0.2">
      <c r="A20" s="7"/>
      <c r="B20" s="7"/>
      <c r="C20" s="7"/>
      <c r="D20" s="7"/>
      <c r="E20" s="7" t="s">
        <v>78</v>
      </c>
      <c r="F20" s="7"/>
      <c r="G20" s="7"/>
      <c r="H20" s="7"/>
      <c r="I20" s="7"/>
    </row>
    <row r="21" spans="1:16" ht="12.75" customHeight="1" x14ac:dyDescent="0.2">
      <c r="A21" s="13"/>
      <c r="B21" s="13"/>
      <c r="C21" s="13"/>
      <c r="D21" s="13"/>
      <c r="E21" s="13" t="s">
        <v>79</v>
      </c>
      <c r="F21" s="13"/>
      <c r="G21" s="13"/>
      <c r="H21" s="13"/>
      <c r="I21" s="13">
        <v>0</v>
      </c>
      <c r="P21">
        <v>0</v>
      </c>
    </row>
    <row r="22" spans="1:16" ht="12.75" customHeight="1" x14ac:dyDescent="0.2">
      <c r="A22" s="13"/>
      <c r="B22" s="13"/>
      <c r="C22" s="13"/>
      <c r="D22" s="13"/>
      <c r="E22" s="13" t="s">
        <v>80</v>
      </c>
      <c r="F22" s="13"/>
      <c r="G22" s="13"/>
      <c r="H22" s="13"/>
      <c r="I22" s="13"/>
    </row>
    <row r="23" spans="1:16" ht="12.75" customHeight="1" x14ac:dyDescent="0.2">
      <c r="A23" s="13"/>
      <c r="B23" s="13"/>
      <c r="C23" s="13"/>
      <c r="D23" s="13"/>
      <c r="E23" s="13" t="s">
        <v>81</v>
      </c>
      <c r="F23" s="13"/>
      <c r="G23" s="13"/>
      <c r="H23" s="13"/>
      <c r="I23" s="13">
        <v>0</v>
      </c>
      <c r="P23">
        <v>0</v>
      </c>
    </row>
    <row r="24" spans="1:16" ht="12.75" customHeight="1" x14ac:dyDescent="0.2">
      <c r="A24" s="13"/>
      <c r="B24" s="13"/>
      <c r="C24" s="13"/>
      <c r="D24" s="13"/>
      <c r="E24" s="13" t="s">
        <v>82</v>
      </c>
      <c r="F24" s="13"/>
      <c r="G24" s="13"/>
      <c r="H24" s="13"/>
      <c r="I24" s="13">
        <f>I21+I23</f>
        <v>0</v>
      </c>
      <c r="P24">
        <f>P21+P23</f>
        <v>0</v>
      </c>
    </row>
    <row r="26" spans="1:16" ht="12.75" customHeight="1" x14ac:dyDescent="0.2">
      <c r="A26" s="13"/>
      <c r="B26" s="13"/>
      <c r="C26" s="13"/>
      <c r="D26" s="13"/>
      <c r="E26" s="13" t="s">
        <v>82</v>
      </c>
      <c r="F26" s="13"/>
      <c r="G26" s="13"/>
      <c r="H26" s="13"/>
      <c r="I26" s="13">
        <f>I17+I24</f>
        <v>0</v>
      </c>
      <c r="P26">
        <f>P17+P24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91</v>
      </c>
      <c r="D5" s="5"/>
      <c r="E5" s="5" t="s">
        <v>92</v>
      </c>
    </row>
    <row r="6" spans="1:16" ht="12.75" customHeight="1" x14ac:dyDescent="0.2">
      <c r="A6" t="s">
        <v>18</v>
      </c>
      <c r="C6" s="5" t="s">
        <v>91</v>
      </c>
      <c r="D6" s="5"/>
      <c r="E6" s="5" t="s">
        <v>92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45</v>
      </c>
      <c r="D11" s="7"/>
      <c r="E11" s="7" t="s">
        <v>44</v>
      </c>
      <c r="F11" s="7"/>
      <c r="G11" s="9"/>
      <c r="H11" s="7"/>
      <c r="I11" s="9"/>
    </row>
    <row r="12" spans="1:16" ht="51" x14ac:dyDescent="0.2">
      <c r="A12" s="6">
        <v>1</v>
      </c>
      <c r="B12" s="6" t="s">
        <v>46</v>
      </c>
      <c r="C12" s="6" t="s">
        <v>93</v>
      </c>
      <c r="D12" s="6" t="s">
        <v>25</v>
      </c>
      <c r="E12" s="6" t="s">
        <v>94</v>
      </c>
      <c r="F12" s="6" t="s">
        <v>95</v>
      </c>
      <c r="G12" s="8">
        <v>388.88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38.25" x14ac:dyDescent="0.2">
      <c r="E13" s="12" t="s">
        <v>96</v>
      </c>
    </row>
    <row r="14" spans="1:16" ht="25.5" x14ac:dyDescent="0.2">
      <c r="E14" s="12" t="s">
        <v>97</v>
      </c>
    </row>
    <row r="15" spans="1:16" ht="38.25" x14ac:dyDescent="0.2">
      <c r="A15" s="6">
        <v>2</v>
      </c>
      <c r="B15" s="6" t="s">
        <v>46</v>
      </c>
      <c r="C15" s="6" t="s">
        <v>93</v>
      </c>
      <c r="D15" s="6" t="s">
        <v>36</v>
      </c>
      <c r="E15" s="6" t="s">
        <v>98</v>
      </c>
      <c r="F15" s="6" t="s">
        <v>95</v>
      </c>
      <c r="G15" s="8">
        <v>176.89</v>
      </c>
      <c r="H15" s="11"/>
      <c r="I15" s="10">
        <f>ROUND((H15*G15),2)</f>
        <v>0</v>
      </c>
      <c r="O15">
        <f>rekapitulace!H8</f>
        <v>21</v>
      </c>
      <c r="P15">
        <f>O15/100*I15</f>
        <v>0</v>
      </c>
    </row>
    <row r="16" spans="1:16" x14ac:dyDescent="0.2">
      <c r="E16" s="12" t="s">
        <v>99</v>
      </c>
    </row>
    <row r="17" spans="1:16" ht="25.5" x14ac:dyDescent="0.2">
      <c r="E17" s="12" t="s">
        <v>97</v>
      </c>
    </row>
    <row r="18" spans="1:16" ht="38.25" x14ac:dyDescent="0.2">
      <c r="A18" s="6">
        <v>4</v>
      </c>
      <c r="B18" s="6" t="s">
        <v>46</v>
      </c>
      <c r="C18" s="6" t="s">
        <v>93</v>
      </c>
      <c r="D18" s="6" t="s">
        <v>39</v>
      </c>
      <c r="E18" s="6" t="s">
        <v>100</v>
      </c>
      <c r="F18" s="6" t="s">
        <v>95</v>
      </c>
      <c r="G18" s="8">
        <v>21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x14ac:dyDescent="0.2">
      <c r="E19" s="12" t="s">
        <v>101</v>
      </c>
    </row>
    <row r="20" spans="1:16" ht="25.5" x14ac:dyDescent="0.2">
      <c r="E20" s="12" t="s">
        <v>97</v>
      </c>
    </row>
    <row r="21" spans="1:16" ht="12.75" customHeight="1" x14ac:dyDescent="0.2">
      <c r="A21" s="13"/>
      <c r="B21" s="13"/>
      <c r="C21" s="13" t="s">
        <v>45</v>
      </c>
      <c r="D21" s="13"/>
      <c r="E21" s="13" t="s">
        <v>44</v>
      </c>
      <c r="F21" s="13"/>
      <c r="G21" s="13"/>
      <c r="H21" s="13"/>
      <c r="I21" s="13">
        <f>SUM(I12:I20)</f>
        <v>0</v>
      </c>
      <c r="P21">
        <f>ROUND(SUM(P12:P20),2)</f>
        <v>0</v>
      </c>
    </row>
    <row r="23" spans="1:16" ht="12.75" customHeight="1" x14ac:dyDescent="0.2">
      <c r="A23" s="7"/>
      <c r="B23" s="7"/>
      <c r="C23" s="7" t="s">
        <v>25</v>
      </c>
      <c r="D23" s="7"/>
      <c r="E23" s="7" t="s">
        <v>85</v>
      </c>
      <c r="F23" s="7"/>
      <c r="G23" s="9"/>
      <c r="H23" s="7"/>
      <c r="I23" s="9"/>
    </row>
    <row r="24" spans="1:16" ht="25.5" x14ac:dyDescent="0.2">
      <c r="A24" s="6">
        <v>5</v>
      </c>
      <c r="B24" s="6" t="s">
        <v>46</v>
      </c>
      <c r="C24" s="6" t="s">
        <v>102</v>
      </c>
      <c r="D24" s="6" t="s">
        <v>48</v>
      </c>
      <c r="E24" s="6" t="s">
        <v>103</v>
      </c>
      <c r="F24" s="6" t="s">
        <v>104</v>
      </c>
      <c r="G24" s="8">
        <v>93.1</v>
      </c>
      <c r="H24" s="11"/>
      <c r="I24" s="10">
        <f>ROUND((H24*G24),2)</f>
        <v>0</v>
      </c>
      <c r="O24">
        <f>rekapitulace!H8</f>
        <v>21</v>
      </c>
      <c r="P24">
        <f>O24/100*I24</f>
        <v>0</v>
      </c>
    </row>
    <row r="25" spans="1:16" ht="25.5" x14ac:dyDescent="0.2">
      <c r="E25" s="12" t="s">
        <v>105</v>
      </c>
    </row>
    <row r="26" spans="1:16" ht="63.75" x14ac:dyDescent="0.2">
      <c r="E26" s="12" t="s">
        <v>106</v>
      </c>
    </row>
    <row r="27" spans="1:16" ht="38.25" x14ac:dyDescent="0.2">
      <c r="A27" s="6">
        <v>7</v>
      </c>
      <c r="B27" s="6" t="s">
        <v>46</v>
      </c>
      <c r="C27" s="6" t="s">
        <v>107</v>
      </c>
      <c r="D27" s="6" t="s">
        <v>48</v>
      </c>
      <c r="E27" s="6" t="s">
        <v>108</v>
      </c>
      <c r="F27" s="6" t="s">
        <v>104</v>
      </c>
      <c r="G27" s="8">
        <v>21</v>
      </c>
      <c r="H27" s="11"/>
      <c r="I27" s="10">
        <f>ROUND((H27*G27),2)</f>
        <v>0</v>
      </c>
      <c r="O27">
        <f>rekapitulace!H8</f>
        <v>21</v>
      </c>
      <c r="P27">
        <f>O27/100*I27</f>
        <v>0</v>
      </c>
    </row>
    <row r="28" spans="1:16" x14ac:dyDescent="0.2">
      <c r="E28" s="12" t="s">
        <v>101</v>
      </c>
    </row>
    <row r="29" spans="1:16" ht="63.75" x14ac:dyDescent="0.2">
      <c r="E29" s="12" t="s">
        <v>106</v>
      </c>
    </row>
    <row r="30" spans="1:16" ht="25.5" x14ac:dyDescent="0.2">
      <c r="A30" s="6">
        <v>8</v>
      </c>
      <c r="B30" s="6" t="s">
        <v>46</v>
      </c>
      <c r="C30" s="6" t="s">
        <v>109</v>
      </c>
      <c r="D30" s="6" t="s">
        <v>48</v>
      </c>
      <c r="E30" s="6" t="s">
        <v>110</v>
      </c>
      <c r="F30" s="6" t="s">
        <v>104</v>
      </c>
      <c r="G30" s="8">
        <v>20.7</v>
      </c>
      <c r="H30" s="11"/>
      <c r="I30" s="10">
        <f>ROUND((H30*G30),2)</f>
        <v>0</v>
      </c>
      <c r="O30">
        <f>rekapitulace!H8</f>
        <v>21</v>
      </c>
      <c r="P30">
        <f>O30/100*I30</f>
        <v>0</v>
      </c>
    </row>
    <row r="31" spans="1:16" ht="25.5" x14ac:dyDescent="0.2">
      <c r="E31" s="12" t="s">
        <v>111</v>
      </c>
    </row>
    <row r="32" spans="1:16" ht="25.5" x14ac:dyDescent="0.2">
      <c r="E32" s="12" t="s">
        <v>112</v>
      </c>
    </row>
    <row r="33" spans="1:16" ht="38.25" x14ac:dyDescent="0.2">
      <c r="A33" s="6">
        <v>9</v>
      </c>
      <c r="B33" s="6" t="s">
        <v>46</v>
      </c>
      <c r="C33" s="6" t="s">
        <v>113</v>
      </c>
      <c r="D33" s="6" t="s">
        <v>48</v>
      </c>
      <c r="E33" s="6" t="s">
        <v>114</v>
      </c>
      <c r="F33" s="6" t="s">
        <v>104</v>
      </c>
      <c r="G33" s="8">
        <v>178.6</v>
      </c>
      <c r="H33" s="11"/>
      <c r="I33" s="10">
        <f>ROUND((H33*G33),2)</f>
        <v>0</v>
      </c>
      <c r="O33">
        <f>rekapitulace!H8</f>
        <v>21</v>
      </c>
      <c r="P33">
        <f>O33/100*I33</f>
        <v>0</v>
      </c>
    </row>
    <row r="34" spans="1:16" ht="38.25" x14ac:dyDescent="0.2">
      <c r="E34" s="12" t="s">
        <v>115</v>
      </c>
    </row>
    <row r="35" spans="1:16" ht="369.75" x14ac:dyDescent="0.2">
      <c r="E35" s="12" t="s">
        <v>116</v>
      </c>
    </row>
    <row r="36" spans="1:16" ht="51" x14ac:dyDescent="0.2">
      <c r="A36" s="6">
        <v>10</v>
      </c>
      <c r="B36" s="6" t="s">
        <v>46</v>
      </c>
      <c r="C36" s="6" t="s">
        <v>117</v>
      </c>
      <c r="D36" s="6" t="s">
        <v>48</v>
      </c>
      <c r="E36" s="6" t="s">
        <v>118</v>
      </c>
      <c r="F36" s="6" t="s">
        <v>104</v>
      </c>
      <c r="G36" s="8">
        <v>17.5</v>
      </c>
      <c r="H36" s="11"/>
      <c r="I36" s="10">
        <f>ROUND((H36*G36),2)</f>
        <v>0</v>
      </c>
      <c r="O36">
        <f>rekapitulace!H8</f>
        <v>21</v>
      </c>
      <c r="P36">
        <f>O36/100*I36</f>
        <v>0</v>
      </c>
    </row>
    <row r="37" spans="1:16" ht="38.25" x14ac:dyDescent="0.2">
      <c r="E37" s="12" t="s">
        <v>119</v>
      </c>
    </row>
    <row r="38" spans="1:16" ht="306" x14ac:dyDescent="0.2">
      <c r="E38" s="12" t="s">
        <v>120</v>
      </c>
    </row>
    <row r="39" spans="1:16" ht="25.5" x14ac:dyDescent="0.2">
      <c r="A39" s="6">
        <v>11</v>
      </c>
      <c r="B39" s="6" t="s">
        <v>46</v>
      </c>
      <c r="C39" s="6" t="s">
        <v>121</v>
      </c>
      <c r="D39" s="6" t="s">
        <v>48</v>
      </c>
      <c r="E39" s="6" t="s">
        <v>122</v>
      </c>
      <c r="F39" s="6" t="s">
        <v>104</v>
      </c>
      <c r="G39" s="8">
        <v>15.84</v>
      </c>
      <c r="H39" s="11"/>
      <c r="I39" s="10">
        <f>ROUND((H39*G39),2)</f>
        <v>0</v>
      </c>
      <c r="O39">
        <f>rekapitulace!H8</f>
        <v>21</v>
      </c>
      <c r="P39">
        <f>O39/100*I39</f>
        <v>0</v>
      </c>
    </row>
    <row r="40" spans="1:16" x14ac:dyDescent="0.2">
      <c r="E40" s="12" t="s">
        <v>123</v>
      </c>
    </row>
    <row r="41" spans="1:16" ht="318.75" x14ac:dyDescent="0.2">
      <c r="E41" s="12" t="s">
        <v>124</v>
      </c>
    </row>
    <row r="42" spans="1:16" ht="51" x14ac:dyDescent="0.2">
      <c r="A42" s="6">
        <v>12</v>
      </c>
      <c r="B42" s="6" t="s">
        <v>46</v>
      </c>
      <c r="C42" s="6" t="s">
        <v>125</v>
      </c>
      <c r="D42" s="6" t="s">
        <v>48</v>
      </c>
      <c r="E42" s="6" t="s">
        <v>126</v>
      </c>
      <c r="F42" s="6" t="s">
        <v>104</v>
      </c>
      <c r="G42" s="8">
        <v>194.44</v>
      </c>
      <c r="H42" s="11"/>
      <c r="I42" s="10">
        <f>ROUND((H42*G42),2)</f>
        <v>0</v>
      </c>
      <c r="O42">
        <f>rekapitulace!H8</f>
        <v>21</v>
      </c>
      <c r="P42">
        <f>O42/100*I42</f>
        <v>0</v>
      </c>
    </row>
    <row r="43" spans="1:16" ht="38.25" x14ac:dyDescent="0.2">
      <c r="E43" s="12" t="s">
        <v>127</v>
      </c>
    </row>
    <row r="44" spans="1:16" ht="191.25" x14ac:dyDescent="0.2">
      <c r="E44" s="12" t="s">
        <v>128</v>
      </c>
    </row>
    <row r="45" spans="1:16" ht="25.5" x14ac:dyDescent="0.2">
      <c r="A45" s="6">
        <v>13</v>
      </c>
      <c r="B45" s="6" t="s">
        <v>46</v>
      </c>
      <c r="C45" s="6" t="s">
        <v>129</v>
      </c>
      <c r="D45" s="6" t="s">
        <v>48</v>
      </c>
      <c r="E45" s="6" t="s">
        <v>130</v>
      </c>
      <c r="F45" s="6" t="s">
        <v>104</v>
      </c>
      <c r="G45" s="8">
        <v>141.19999999999999</v>
      </c>
      <c r="H45" s="11"/>
      <c r="I45" s="10">
        <f>ROUND((H45*G45),2)</f>
        <v>0</v>
      </c>
      <c r="O45">
        <f>rekapitulace!H8</f>
        <v>21</v>
      </c>
      <c r="P45">
        <f>O45/100*I45</f>
        <v>0</v>
      </c>
    </row>
    <row r="46" spans="1:16" x14ac:dyDescent="0.2">
      <c r="E46" s="12" t="s">
        <v>131</v>
      </c>
    </row>
    <row r="47" spans="1:16" ht="280.5" x14ac:dyDescent="0.2">
      <c r="E47" s="12" t="s">
        <v>132</v>
      </c>
    </row>
    <row r="48" spans="1:16" ht="25.5" x14ac:dyDescent="0.2">
      <c r="A48" s="6">
        <v>14</v>
      </c>
      <c r="B48" s="6" t="s">
        <v>46</v>
      </c>
      <c r="C48" s="6" t="s">
        <v>133</v>
      </c>
      <c r="D48" s="6" t="s">
        <v>48</v>
      </c>
      <c r="E48" s="6" t="s">
        <v>134</v>
      </c>
      <c r="F48" s="6" t="s">
        <v>104</v>
      </c>
      <c r="G48" s="8">
        <v>15.321999999999999</v>
      </c>
      <c r="H48" s="11"/>
      <c r="I48" s="10">
        <f>ROUND((H48*G48),2)</f>
        <v>0</v>
      </c>
      <c r="O48">
        <f>rekapitulace!H8</f>
        <v>21</v>
      </c>
      <c r="P48">
        <f>O48/100*I48</f>
        <v>0</v>
      </c>
    </row>
    <row r="49" spans="1:16" x14ac:dyDescent="0.2">
      <c r="E49" s="12" t="s">
        <v>135</v>
      </c>
    </row>
    <row r="50" spans="1:16" ht="229.5" x14ac:dyDescent="0.2">
      <c r="E50" s="12" t="s">
        <v>136</v>
      </c>
    </row>
    <row r="51" spans="1:16" x14ac:dyDescent="0.2">
      <c r="A51" s="6">
        <v>15</v>
      </c>
      <c r="B51" s="6" t="s">
        <v>46</v>
      </c>
      <c r="C51" s="6" t="s">
        <v>137</v>
      </c>
      <c r="D51" s="6" t="s">
        <v>48</v>
      </c>
      <c r="E51" s="6" t="s">
        <v>138</v>
      </c>
      <c r="F51" s="6" t="s">
        <v>88</v>
      </c>
      <c r="G51" s="8">
        <v>421</v>
      </c>
      <c r="H51" s="11"/>
      <c r="I51" s="10">
        <f>ROUND((H51*G51),2)</f>
        <v>0</v>
      </c>
      <c r="O51">
        <f>rekapitulace!H8</f>
        <v>21</v>
      </c>
      <c r="P51">
        <f>O51/100*I51</f>
        <v>0</v>
      </c>
    </row>
    <row r="52" spans="1:16" ht="38.25" x14ac:dyDescent="0.2">
      <c r="E52" s="12" t="s">
        <v>139</v>
      </c>
    </row>
    <row r="53" spans="1:16" ht="25.5" x14ac:dyDescent="0.2">
      <c r="E53" s="12" t="s">
        <v>140</v>
      </c>
    </row>
    <row r="54" spans="1:16" ht="25.5" x14ac:dyDescent="0.2">
      <c r="A54" s="6">
        <v>16</v>
      </c>
      <c r="B54" s="6" t="s">
        <v>46</v>
      </c>
      <c r="C54" s="6" t="s">
        <v>141</v>
      </c>
      <c r="D54" s="6" t="s">
        <v>48</v>
      </c>
      <c r="E54" s="6" t="s">
        <v>142</v>
      </c>
      <c r="F54" s="6" t="s">
        <v>88</v>
      </c>
      <c r="G54" s="8">
        <v>110</v>
      </c>
      <c r="H54" s="11"/>
      <c r="I54" s="10">
        <f>ROUND((H54*G54),2)</f>
        <v>0</v>
      </c>
      <c r="O54">
        <f>rekapitulace!H8</f>
        <v>21</v>
      </c>
      <c r="P54">
        <f>O54/100*I54</f>
        <v>0</v>
      </c>
    </row>
    <row r="55" spans="1:16" ht="25.5" x14ac:dyDescent="0.2">
      <c r="E55" s="12" t="s">
        <v>143</v>
      </c>
    </row>
    <row r="56" spans="1:16" ht="38.25" x14ac:dyDescent="0.2">
      <c r="E56" s="12" t="s">
        <v>144</v>
      </c>
    </row>
    <row r="57" spans="1:16" ht="25.5" x14ac:dyDescent="0.2">
      <c r="A57" s="6">
        <v>17</v>
      </c>
      <c r="B57" s="6" t="s">
        <v>46</v>
      </c>
      <c r="C57" s="6" t="s">
        <v>145</v>
      </c>
      <c r="D57" s="6" t="s">
        <v>48</v>
      </c>
      <c r="E57" s="6" t="s">
        <v>146</v>
      </c>
      <c r="F57" s="6" t="s">
        <v>104</v>
      </c>
      <c r="G57" s="8">
        <v>20.7</v>
      </c>
      <c r="H57" s="11"/>
      <c r="I57" s="10">
        <f>ROUND((H57*G57),2)</f>
        <v>0</v>
      </c>
      <c r="O57">
        <f>rekapitulace!H8</f>
        <v>21</v>
      </c>
      <c r="P57">
        <f>O57/100*I57</f>
        <v>0</v>
      </c>
    </row>
    <row r="58" spans="1:16" ht="25.5" x14ac:dyDescent="0.2">
      <c r="E58" s="12" t="s">
        <v>111</v>
      </c>
    </row>
    <row r="59" spans="1:16" ht="38.25" x14ac:dyDescent="0.2">
      <c r="E59" s="12" t="s">
        <v>147</v>
      </c>
    </row>
    <row r="60" spans="1:16" ht="12.75" customHeight="1" x14ac:dyDescent="0.2">
      <c r="A60" s="13"/>
      <c r="B60" s="13"/>
      <c r="C60" s="13" t="s">
        <v>25</v>
      </c>
      <c r="D60" s="13"/>
      <c r="E60" s="13" t="s">
        <v>85</v>
      </c>
      <c r="F60" s="13"/>
      <c r="G60" s="13"/>
      <c r="H60" s="13"/>
      <c r="I60" s="13">
        <f>SUM(I24:I59)</f>
        <v>0</v>
      </c>
      <c r="P60">
        <f>ROUND(SUM(P24:P59),2)</f>
        <v>0</v>
      </c>
    </row>
    <row r="62" spans="1:16" ht="12.75" customHeight="1" x14ac:dyDescent="0.2">
      <c r="A62" s="7"/>
      <c r="B62" s="7"/>
      <c r="C62" s="7" t="s">
        <v>36</v>
      </c>
      <c r="D62" s="7"/>
      <c r="E62" s="7" t="s">
        <v>148</v>
      </c>
      <c r="F62" s="7"/>
      <c r="G62" s="9"/>
      <c r="H62" s="7"/>
      <c r="I62" s="9"/>
    </row>
    <row r="63" spans="1:16" ht="51" x14ac:dyDescent="0.2">
      <c r="A63" s="6">
        <v>18</v>
      </c>
      <c r="B63" s="6" t="s">
        <v>46</v>
      </c>
      <c r="C63" s="6" t="s">
        <v>149</v>
      </c>
      <c r="D63" s="6" t="s">
        <v>48</v>
      </c>
      <c r="E63" s="6" t="s">
        <v>150</v>
      </c>
      <c r="F63" s="6" t="s">
        <v>104</v>
      </c>
      <c r="G63" s="8">
        <v>1.44</v>
      </c>
      <c r="H63" s="11"/>
      <c r="I63" s="10">
        <f>ROUND((H63*G63),2)</f>
        <v>0</v>
      </c>
      <c r="O63">
        <f>rekapitulace!H8</f>
        <v>21</v>
      </c>
      <c r="P63">
        <f>O63/100*I63</f>
        <v>0</v>
      </c>
    </row>
    <row r="64" spans="1:16" x14ac:dyDescent="0.2">
      <c r="E64" s="12" t="s">
        <v>151</v>
      </c>
    </row>
    <row r="65" spans="1:16" ht="38.25" x14ac:dyDescent="0.2">
      <c r="E65" s="12" t="s">
        <v>152</v>
      </c>
    </row>
    <row r="66" spans="1:16" ht="25.5" x14ac:dyDescent="0.2">
      <c r="A66" s="6">
        <v>19</v>
      </c>
      <c r="B66" s="6" t="s">
        <v>46</v>
      </c>
      <c r="C66" s="6" t="s">
        <v>153</v>
      </c>
      <c r="D66" s="6" t="s">
        <v>48</v>
      </c>
      <c r="E66" s="6" t="s">
        <v>154</v>
      </c>
      <c r="F66" s="6" t="s">
        <v>155</v>
      </c>
      <c r="G66" s="8">
        <v>98</v>
      </c>
      <c r="H66" s="11"/>
      <c r="I66" s="10">
        <f>ROUND((H66*G66),2)</f>
        <v>0</v>
      </c>
      <c r="O66">
        <f>rekapitulace!H8</f>
        <v>21</v>
      </c>
      <c r="P66">
        <f>O66/100*I66</f>
        <v>0</v>
      </c>
    </row>
    <row r="67" spans="1:16" x14ac:dyDescent="0.2">
      <c r="E67" s="12" t="s">
        <v>156</v>
      </c>
    </row>
    <row r="68" spans="1:16" ht="165.75" x14ac:dyDescent="0.2">
      <c r="E68" s="12" t="s">
        <v>157</v>
      </c>
    </row>
    <row r="69" spans="1:16" ht="38.25" x14ac:dyDescent="0.2">
      <c r="A69" s="6">
        <v>20</v>
      </c>
      <c r="B69" s="6" t="s">
        <v>46</v>
      </c>
      <c r="C69" s="6" t="s">
        <v>158</v>
      </c>
      <c r="D69" s="6" t="s">
        <v>48</v>
      </c>
      <c r="E69" s="6" t="s">
        <v>159</v>
      </c>
      <c r="F69" s="6" t="s">
        <v>88</v>
      </c>
      <c r="G69" s="8">
        <v>553.9</v>
      </c>
      <c r="H69" s="11"/>
      <c r="I69" s="10">
        <f>ROUND((H69*G69),2)</f>
        <v>0</v>
      </c>
      <c r="O69">
        <f>rekapitulace!H8</f>
        <v>21</v>
      </c>
      <c r="P69">
        <f>O69/100*I69</f>
        <v>0</v>
      </c>
    </row>
    <row r="70" spans="1:16" ht="38.25" x14ac:dyDescent="0.2">
      <c r="E70" s="12" t="s">
        <v>160</v>
      </c>
    </row>
    <row r="71" spans="1:16" ht="102" x14ac:dyDescent="0.2">
      <c r="E71" s="12" t="s">
        <v>161</v>
      </c>
    </row>
    <row r="72" spans="1:16" ht="12.75" customHeight="1" x14ac:dyDescent="0.2">
      <c r="A72" s="13"/>
      <c r="B72" s="13"/>
      <c r="C72" s="13" t="s">
        <v>36</v>
      </c>
      <c r="D72" s="13"/>
      <c r="E72" s="13" t="s">
        <v>148</v>
      </c>
      <c r="F72" s="13"/>
      <c r="G72" s="13"/>
      <c r="H72" s="13"/>
      <c r="I72" s="13">
        <f>SUM(I63:I71)</f>
        <v>0</v>
      </c>
      <c r="P72">
        <f>ROUND(SUM(P63:P71),2)</f>
        <v>0</v>
      </c>
    </row>
    <row r="74" spans="1:16" ht="12.75" customHeight="1" x14ac:dyDescent="0.2">
      <c r="A74" s="7"/>
      <c r="B74" s="7"/>
      <c r="C74" s="7" t="s">
        <v>38</v>
      </c>
      <c r="D74" s="7"/>
      <c r="E74" s="7" t="s">
        <v>162</v>
      </c>
      <c r="F74" s="7"/>
      <c r="G74" s="9"/>
      <c r="H74" s="7"/>
      <c r="I74" s="9"/>
    </row>
    <row r="75" spans="1:16" ht="25.5" x14ac:dyDescent="0.2">
      <c r="A75" s="6">
        <v>21</v>
      </c>
      <c r="B75" s="6" t="s">
        <v>46</v>
      </c>
      <c r="C75" s="6" t="s">
        <v>163</v>
      </c>
      <c r="D75" s="6" t="s">
        <v>48</v>
      </c>
      <c r="E75" s="6" t="s">
        <v>164</v>
      </c>
      <c r="F75" s="6" t="s">
        <v>104</v>
      </c>
      <c r="G75" s="8">
        <v>1</v>
      </c>
      <c r="H75" s="11"/>
      <c r="I75" s="10">
        <f>ROUND((H75*G75),2)</f>
        <v>0</v>
      </c>
      <c r="O75">
        <f>rekapitulace!H8</f>
        <v>21</v>
      </c>
      <c r="P75">
        <f>O75/100*I75</f>
        <v>0</v>
      </c>
    </row>
    <row r="76" spans="1:16" x14ac:dyDescent="0.2">
      <c r="E76" s="12" t="s">
        <v>165</v>
      </c>
    </row>
    <row r="77" spans="1:16" ht="357" x14ac:dyDescent="0.2">
      <c r="E77" s="12" t="s">
        <v>166</v>
      </c>
    </row>
    <row r="78" spans="1:16" ht="12.75" customHeight="1" x14ac:dyDescent="0.2">
      <c r="A78" s="13"/>
      <c r="B78" s="13"/>
      <c r="C78" s="13" t="s">
        <v>38</v>
      </c>
      <c r="D78" s="13"/>
      <c r="E78" s="13" t="s">
        <v>162</v>
      </c>
      <c r="F78" s="13"/>
      <c r="G78" s="13"/>
      <c r="H78" s="13"/>
      <c r="I78" s="13">
        <f>SUM(I75:I77)</f>
        <v>0</v>
      </c>
      <c r="P78">
        <f>ROUND(SUM(P75:P77),2)</f>
        <v>0</v>
      </c>
    </row>
    <row r="80" spans="1:16" ht="12.75" customHeight="1" x14ac:dyDescent="0.2">
      <c r="A80" s="7"/>
      <c r="B80" s="7"/>
      <c r="C80" s="7" t="s">
        <v>39</v>
      </c>
      <c r="D80" s="7"/>
      <c r="E80" s="7" t="s">
        <v>167</v>
      </c>
      <c r="F80" s="7"/>
      <c r="G80" s="9"/>
      <c r="H80" s="7"/>
      <c r="I80" s="9"/>
    </row>
    <row r="81" spans="1:16" ht="25.5" x14ac:dyDescent="0.2">
      <c r="A81" s="6">
        <v>22</v>
      </c>
      <c r="B81" s="6" t="s">
        <v>46</v>
      </c>
      <c r="C81" s="6" t="s">
        <v>168</v>
      </c>
      <c r="D81" s="6" t="s">
        <v>48</v>
      </c>
      <c r="E81" s="6" t="s">
        <v>169</v>
      </c>
      <c r="F81" s="6" t="s">
        <v>104</v>
      </c>
      <c r="G81" s="8">
        <v>54.975999999999999</v>
      </c>
      <c r="H81" s="11"/>
      <c r="I81" s="10">
        <f>ROUND((H81*G81),2)</f>
        <v>0</v>
      </c>
      <c r="O81">
        <f>rekapitulace!H8</f>
        <v>21</v>
      </c>
      <c r="P81">
        <f>O81/100*I81</f>
        <v>0</v>
      </c>
    </row>
    <row r="82" spans="1:16" x14ac:dyDescent="0.2">
      <c r="E82" s="12" t="s">
        <v>170</v>
      </c>
    </row>
    <row r="83" spans="1:16" ht="127.5" x14ac:dyDescent="0.2">
      <c r="E83" s="12" t="s">
        <v>171</v>
      </c>
    </row>
    <row r="84" spans="1:16" ht="89.25" x14ac:dyDescent="0.2">
      <c r="A84" s="6">
        <v>23</v>
      </c>
      <c r="B84" s="6" t="s">
        <v>46</v>
      </c>
      <c r="C84" s="6" t="s">
        <v>172</v>
      </c>
      <c r="D84" s="6" t="s">
        <v>48</v>
      </c>
      <c r="E84" s="6" t="s">
        <v>173</v>
      </c>
      <c r="F84" s="6" t="s">
        <v>104</v>
      </c>
      <c r="G84" s="8">
        <v>87.2</v>
      </c>
      <c r="H84" s="11"/>
      <c r="I84" s="10">
        <f>ROUND((H84*G84),2)</f>
        <v>0</v>
      </c>
      <c r="O84">
        <f>rekapitulace!H8</f>
        <v>21</v>
      </c>
      <c r="P84">
        <f>O84/100*I84</f>
        <v>0</v>
      </c>
    </row>
    <row r="85" spans="1:16" ht="76.5" x14ac:dyDescent="0.2">
      <c r="E85" s="12" t="s">
        <v>174</v>
      </c>
    </row>
    <row r="86" spans="1:16" ht="51" x14ac:dyDescent="0.2">
      <c r="E86" s="12" t="s">
        <v>175</v>
      </c>
    </row>
    <row r="87" spans="1:16" ht="51" x14ac:dyDescent="0.2">
      <c r="A87" s="6">
        <v>29</v>
      </c>
      <c r="B87" s="6" t="s">
        <v>46</v>
      </c>
      <c r="C87" s="6" t="s">
        <v>176</v>
      </c>
      <c r="D87" s="6" t="s">
        <v>48</v>
      </c>
      <c r="E87" s="6" t="s">
        <v>177</v>
      </c>
      <c r="F87" s="6" t="s">
        <v>88</v>
      </c>
      <c r="G87" s="8">
        <v>343.6</v>
      </c>
      <c r="H87" s="11"/>
      <c r="I87" s="10">
        <f>ROUND((H87*G87),2)</f>
        <v>0</v>
      </c>
      <c r="O87">
        <f>rekapitulace!H8</f>
        <v>21</v>
      </c>
      <c r="P87">
        <f>O87/100*I87</f>
        <v>0</v>
      </c>
    </row>
    <row r="88" spans="1:16" ht="38.25" x14ac:dyDescent="0.2">
      <c r="E88" s="12" t="s">
        <v>178</v>
      </c>
    </row>
    <row r="89" spans="1:16" ht="140.25" x14ac:dyDescent="0.2">
      <c r="E89" s="12" t="s">
        <v>179</v>
      </c>
    </row>
    <row r="90" spans="1:16" ht="38.25" x14ac:dyDescent="0.2">
      <c r="A90" s="6">
        <v>30</v>
      </c>
      <c r="B90" s="6" t="s">
        <v>46</v>
      </c>
      <c r="C90" s="6" t="s">
        <v>180</v>
      </c>
      <c r="D90" s="6" t="s">
        <v>48</v>
      </c>
      <c r="E90" s="6" t="s">
        <v>181</v>
      </c>
      <c r="F90" s="6" t="s">
        <v>88</v>
      </c>
      <c r="G90" s="8">
        <v>1</v>
      </c>
      <c r="H90" s="11"/>
      <c r="I90" s="10">
        <f>ROUND((H90*G90),2)</f>
        <v>0</v>
      </c>
      <c r="O90">
        <f>rekapitulace!H8</f>
        <v>21</v>
      </c>
      <c r="P90">
        <f>O90/100*I90</f>
        <v>0</v>
      </c>
    </row>
    <row r="91" spans="1:16" ht="25.5" x14ac:dyDescent="0.2">
      <c r="E91" s="12" t="s">
        <v>182</v>
      </c>
    </row>
    <row r="92" spans="1:16" ht="140.25" x14ac:dyDescent="0.2">
      <c r="E92" s="12" t="s">
        <v>179</v>
      </c>
    </row>
    <row r="93" spans="1:16" ht="25.5" x14ac:dyDescent="0.2">
      <c r="A93" s="6">
        <v>31</v>
      </c>
      <c r="B93" s="6" t="s">
        <v>46</v>
      </c>
      <c r="C93" s="6" t="s">
        <v>183</v>
      </c>
      <c r="D93" s="6" t="s">
        <v>48</v>
      </c>
      <c r="E93" s="6" t="s">
        <v>184</v>
      </c>
      <c r="F93" s="6" t="s">
        <v>88</v>
      </c>
      <c r="G93" s="8">
        <v>69.5</v>
      </c>
      <c r="H93" s="11"/>
      <c r="I93" s="10">
        <f>ROUND((H93*G93),2)</f>
        <v>0</v>
      </c>
      <c r="O93">
        <f>rekapitulace!H8</f>
        <v>21</v>
      </c>
      <c r="P93">
        <f>O93/100*I93</f>
        <v>0</v>
      </c>
    </row>
    <row r="94" spans="1:16" x14ac:dyDescent="0.2">
      <c r="E94" s="12" t="s">
        <v>185</v>
      </c>
    </row>
    <row r="95" spans="1:16" ht="140.25" x14ac:dyDescent="0.2">
      <c r="E95" s="12" t="s">
        <v>179</v>
      </c>
    </row>
    <row r="96" spans="1:16" ht="25.5" x14ac:dyDescent="0.2">
      <c r="A96" s="6">
        <v>32</v>
      </c>
      <c r="B96" s="6" t="s">
        <v>46</v>
      </c>
      <c r="C96" s="6" t="s">
        <v>186</v>
      </c>
      <c r="D96" s="6" t="s">
        <v>48</v>
      </c>
      <c r="E96" s="6" t="s">
        <v>187</v>
      </c>
      <c r="F96" s="6" t="s">
        <v>88</v>
      </c>
      <c r="G96" s="8">
        <v>8.3000000000000007</v>
      </c>
      <c r="H96" s="11"/>
      <c r="I96" s="10">
        <f>ROUND((H96*G96),2)</f>
        <v>0</v>
      </c>
      <c r="O96">
        <f>rekapitulace!H8</f>
        <v>21</v>
      </c>
      <c r="P96">
        <f>O96/100*I96</f>
        <v>0</v>
      </c>
    </row>
    <row r="97" spans="1:16" x14ac:dyDescent="0.2">
      <c r="E97" s="12" t="s">
        <v>188</v>
      </c>
    </row>
    <row r="98" spans="1:16" ht="140.25" x14ac:dyDescent="0.2">
      <c r="E98" s="12" t="s">
        <v>179</v>
      </c>
    </row>
    <row r="99" spans="1:16" ht="12.75" customHeight="1" x14ac:dyDescent="0.2">
      <c r="A99" s="13"/>
      <c r="B99" s="13"/>
      <c r="C99" s="13" t="s">
        <v>39</v>
      </c>
      <c r="D99" s="13"/>
      <c r="E99" s="13" t="s">
        <v>167</v>
      </c>
      <c r="F99" s="13"/>
      <c r="G99" s="13"/>
      <c r="H99" s="13"/>
      <c r="I99" s="13">
        <f>SUM(I81:I98)</f>
        <v>0</v>
      </c>
      <c r="P99">
        <f>ROUND(SUM(P81:P98),2)</f>
        <v>0</v>
      </c>
    </row>
    <row r="101" spans="1:16" ht="12.75" customHeight="1" x14ac:dyDescent="0.2">
      <c r="A101" s="7"/>
      <c r="B101" s="7"/>
      <c r="C101" s="7" t="s">
        <v>42</v>
      </c>
      <c r="D101" s="7"/>
      <c r="E101" s="7" t="s">
        <v>189</v>
      </c>
      <c r="F101" s="7"/>
      <c r="G101" s="9"/>
      <c r="H101" s="7"/>
      <c r="I101" s="9"/>
    </row>
    <row r="102" spans="1:16" ht="25.5" x14ac:dyDescent="0.2">
      <c r="A102" s="6">
        <v>33</v>
      </c>
      <c r="B102" s="6" t="s">
        <v>46</v>
      </c>
      <c r="C102" s="6" t="s">
        <v>190</v>
      </c>
      <c r="D102" s="6" t="s">
        <v>48</v>
      </c>
      <c r="E102" s="6" t="s">
        <v>191</v>
      </c>
      <c r="F102" s="6" t="s">
        <v>155</v>
      </c>
      <c r="G102" s="8">
        <v>16.5</v>
      </c>
      <c r="H102" s="11"/>
      <c r="I102" s="10">
        <f>ROUND((H102*G102),2)</f>
        <v>0</v>
      </c>
      <c r="O102">
        <f>rekapitulace!H8</f>
        <v>21</v>
      </c>
      <c r="P102">
        <f>O102/100*I102</f>
        <v>0</v>
      </c>
    </row>
    <row r="103" spans="1:16" x14ac:dyDescent="0.2">
      <c r="E103" s="12" t="s">
        <v>192</v>
      </c>
    </row>
    <row r="104" spans="1:16" ht="255" x14ac:dyDescent="0.2">
      <c r="E104" s="12" t="s">
        <v>193</v>
      </c>
    </row>
    <row r="105" spans="1:16" ht="25.5" x14ac:dyDescent="0.2">
      <c r="A105" s="6">
        <v>34</v>
      </c>
      <c r="B105" s="6" t="s">
        <v>46</v>
      </c>
      <c r="C105" s="6" t="s">
        <v>194</v>
      </c>
      <c r="D105" s="6" t="s">
        <v>48</v>
      </c>
      <c r="E105" s="6" t="s">
        <v>195</v>
      </c>
      <c r="F105" s="6" t="s">
        <v>67</v>
      </c>
      <c r="G105" s="8">
        <v>2</v>
      </c>
      <c r="H105" s="11"/>
      <c r="I105" s="10">
        <f>ROUND((H105*G105),2)</f>
        <v>0</v>
      </c>
      <c r="O105">
        <f>rekapitulace!H8</f>
        <v>21</v>
      </c>
      <c r="P105">
        <f>O105/100*I105</f>
        <v>0</v>
      </c>
    </row>
    <row r="106" spans="1:16" x14ac:dyDescent="0.2">
      <c r="E106" s="12" t="s">
        <v>196</v>
      </c>
    </row>
    <row r="107" spans="1:16" ht="76.5" x14ac:dyDescent="0.2">
      <c r="E107" s="12" t="s">
        <v>197</v>
      </c>
    </row>
    <row r="108" spans="1:16" x14ac:dyDescent="0.2">
      <c r="A108" s="6">
        <v>35</v>
      </c>
      <c r="B108" s="6" t="s">
        <v>46</v>
      </c>
      <c r="C108" s="6" t="s">
        <v>198</v>
      </c>
      <c r="D108" s="6" t="s">
        <v>48</v>
      </c>
      <c r="E108" s="6" t="s">
        <v>199</v>
      </c>
      <c r="F108" s="6" t="s">
        <v>67</v>
      </c>
      <c r="G108" s="8">
        <v>3</v>
      </c>
      <c r="H108" s="11"/>
      <c r="I108" s="10">
        <f>ROUND((H108*G108),2)</f>
        <v>0</v>
      </c>
      <c r="O108">
        <f>rekapitulace!H8</f>
        <v>21</v>
      </c>
      <c r="P108">
        <f>O108/100*I108</f>
        <v>0</v>
      </c>
    </row>
    <row r="109" spans="1:16" x14ac:dyDescent="0.2">
      <c r="E109" s="12" t="s">
        <v>200</v>
      </c>
    </row>
    <row r="110" spans="1:16" ht="76.5" x14ac:dyDescent="0.2">
      <c r="E110" s="12" t="s">
        <v>201</v>
      </c>
    </row>
    <row r="111" spans="1:16" ht="25.5" x14ac:dyDescent="0.2">
      <c r="A111" s="6">
        <v>36</v>
      </c>
      <c r="B111" s="6" t="s">
        <v>46</v>
      </c>
      <c r="C111" s="6" t="s">
        <v>202</v>
      </c>
      <c r="D111" s="6" t="s">
        <v>48</v>
      </c>
      <c r="E111" s="6" t="s">
        <v>203</v>
      </c>
      <c r="F111" s="6" t="s">
        <v>67</v>
      </c>
      <c r="G111" s="8">
        <v>2</v>
      </c>
      <c r="H111" s="11"/>
      <c r="I111" s="10">
        <f>ROUND((H111*G111),2)</f>
        <v>0</v>
      </c>
      <c r="O111">
        <f>rekapitulace!H8</f>
        <v>21</v>
      </c>
      <c r="P111">
        <f>O111/100*I111</f>
        <v>0</v>
      </c>
    </row>
    <row r="112" spans="1:16" x14ac:dyDescent="0.2">
      <c r="E112" s="12" t="s">
        <v>204</v>
      </c>
    </row>
    <row r="113" spans="1:16" ht="25.5" x14ac:dyDescent="0.2">
      <c r="E113" s="12" t="s">
        <v>205</v>
      </c>
    </row>
    <row r="114" spans="1:16" ht="25.5" x14ac:dyDescent="0.2">
      <c r="A114" s="6">
        <v>37</v>
      </c>
      <c r="B114" s="6" t="s">
        <v>46</v>
      </c>
      <c r="C114" s="6" t="s">
        <v>206</v>
      </c>
      <c r="D114" s="6" t="s">
        <v>48</v>
      </c>
      <c r="E114" s="6" t="s">
        <v>207</v>
      </c>
      <c r="F114" s="6" t="s">
        <v>67</v>
      </c>
      <c r="G114" s="8">
        <v>7</v>
      </c>
      <c r="H114" s="11"/>
      <c r="I114" s="10">
        <f>ROUND((H114*G114),2)</f>
        <v>0</v>
      </c>
      <c r="O114">
        <f>rekapitulace!H8</f>
        <v>21</v>
      </c>
      <c r="P114">
        <f>O114/100*I114</f>
        <v>0</v>
      </c>
    </row>
    <row r="115" spans="1:16" x14ac:dyDescent="0.2">
      <c r="E115" s="12" t="s">
        <v>208</v>
      </c>
    </row>
    <row r="116" spans="1:16" ht="25.5" x14ac:dyDescent="0.2">
      <c r="E116" s="12" t="s">
        <v>209</v>
      </c>
    </row>
    <row r="117" spans="1:16" ht="25.5" x14ac:dyDescent="0.2">
      <c r="A117" s="6">
        <v>46</v>
      </c>
      <c r="B117" s="6" t="s">
        <v>46</v>
      </c>
      <c r="C117" s="6" t="s">
        <v>210</v>
      </c>
      <c r="D117" s="6" t="s">
        <v>48</v>
      </c>
      <c r="E117" s="6" t="s">
        <v>211</v>
      </c>
      <c r="F117" s="6" t="s">
        <v>67</v>
      </c>
      <c r="G117" s="8">
        <v>1</v>
      </c>
      <c r="H117" s="11"/>
      <c r="I117" s="10">
        <f>ROUND((H117*G117),2)</f>
        <v>0</v>
      </c>
      <c r="O117">
        <f>rekapitulace!H6</f>
        <v>0</v>
      </c>
      <c r="P117">
        <f>O117/100*I117</f>
        <v>0</v>
      </c>
    </row>
    <row r="118" spans="1:16" x14ac:dyDescent="0.2">
      <c r="E118" s="12" t="s">
        <v>51</v>
      </c>
    </row>
    <row r="119" spans="1:16" ht="25.5" x14ac:dyDescent="0.2">
      <c r="E119" s="12" t="s">
        <v>212</v>
      </c>
    </row>
    <row r="120" spans="1:16" x14ac:dyDescent="0.2">
      <c r="A120" s="6">
        <v>47</v>
      </c>
      <c r="B120" s="6" t="s">
        <v>46</v>
      </c>
      <c r="C120" s="6" t="s">
        <v>213</v>
      </c>
      <c r="D120" s="6" t="s">
        <v>48</v>
      </c>
      <c r="E120" s="6" t="s">
        <v>214</v>
      </c>
      <c r="F120" s="6" t="s">
        <v>155</v>
      </c>
      <c r="G120" s="8">
        <v>16.5</v>
      </c>
      <c r="H120" s="11"/>
      <c r="I120" s="10">
        <f>ROUND((H120*G120),2)</f>
        <v>0</v>
      </c>
      <c r="O120">
        <f>rekapitulace!H6</f>
        <v>0</v>
      </c>
      <c r="P120">
        <f>O120/100*I120</f>
        <v>0</v>
      </c>
    </row>
    <row r="121" spans="1:16" x14ac:dyDescent="0.2">
      <c r="E121" s="12" t="s">
        <v>192</v>
      </c>
    </row>
    <row r="122" spans="1:16" ht="51" x14ac:dyDescent="0.2">
      <c r="E122" s="12" t="s">
        <v>215</v>
      </c>
    </row>
    <row r="123" spans="1:16" x14ac:dyDescent="0.2">
      <c r="A123" s="6">
        <v>48</v>
      </c>
      <c r="B123" s="6" t="s">
        <v>46</v>
      </c>
      <c r="C123" s="6" t="s">
        <v>216</v>
      </c>
      <c r="D123" s="6" t="s">
        <v>48</v>
      </c>
      <c r="E123" s="6" t="s">
        <v>217</v>
      </c>
      <c r="F123" s="6" t="s">
        <v>155</v>
      </c>
      <c r="G123" s="8">
        <v>16.5</v>
      </c>
      <c r="H123" s="11"/>
      <c r="I123" s="10">
        <f>ROUND((H123*G123),2)</f>
        <v>0</v>
      </c>
      <c r="O123">
        <f>rekapitulace!H6</f>
        <v>0</v>
      </c>
      <c r="P123">
        <f>O123/100*I123</f>
        <v>0</v>
      </c>
    </row>
    <row r="124" spans="1:16" x14ac:dyDescent="0.2">
      <c r="E124" s="12" t="s">
        <v>192</v>
      </c>
    </row>
    <row r="125" spans="1:16" ht="25.5" x14ac:dyDescent="0.2">
      <c r="E125" s="12" t="s">
        <v>218</v>
      </c>
    </row>
    <row r="126" spans="1:16" ht="12.75" customHeight="1" x14ac:dyDescent="0.2">
      <c r="A126" s="13"/>
      <c r="B126" s="13"/>
      <c r="C126" s="13" t="s">
        <v>42</v>
      </c>
      <c r="D126" s="13"/>
      <c r="E126" s="13" t="s">
        <v>189</v>
      </c>
      <c r="F126" s="13"/>
      <c r="G126" s="13"/>
      <c r="H126" s="13"/>
      <c r="I126" s="13">
        <f>SUM(I102:I125)</f>
        <v>0</v>
      </c>
      <c r="P126">
        <f>ROUND(SUM(P102:P125),2)</f>
        <v>0</v>
      </c>
    </row>
    <row r="128" spans="1:16" ht="12.75" customHeight="1" x14ac:dyDescent="0.2">
      <c r="A128" s="7"/>
      <c r="B128" s="7"/>
      <c r="C128" s="7" t="s">
        <v>43</v>
      </c>
      <c r="D128" s="7"/>
      <c r="E128" s="7" t="s">
        <v>219</v>
      </c>
      <c r="F128" s="7"/>
      <c r="G128" s="9"/>
      <c r="H128" s="7"/>
      <c r="I128" s="9"/>
    </row>
    <row r="129" spans="1:16" ht="63.75" x14ac:dyDescent="0.2">
      <c r="A129" s="6">
        <v>38</v>
      </c>
      <c r="B129" s="6" t="s">
        <v>46</v>
      </c>
      <c r="C129" s="6" t="s">
        <v>220</v>
      </c>
      <c r="D129" s="6" t="s">
        <v>48</v>
      </c>
      <c r="E129" s="6" t="s">
        <v>221</v>
      </c>
      <c r="F129" s="6" t="s">
        <v>67</v>
      </c>
      <c r="G129" s="8">
        <v>10</v>
      </c>
      <c r="H129" s="11"/>
      <c r="I129" s="10">
        <f>ROUND((H129*G129),2)</f>
        <v>0</v>
      </c>
      <c r="O129">
        <f>rekapitulace!H8</f>
        <v>21</v>
      </c>
      <c r="P129">
        <f>O129/100*I129</f>
        <v>0</v>
      </c>
    </row>
    <row r="130" spans="1:16" ht="25.5" x14ac:dyDescent="0.2">
      <c r="E130" s="12" t="s">
        <v>222</v>
      </c>
    </row>
    <row r="131" spans="1:16" ht="25.5" x14ac:dyDescent="0.2">
      <c r="E131" s="12" t="s">
        <v>223</v>
      </c>
    </row>
    <row r="132" spans="1:16" ht="38.25" x14ac:dyDescent="0.2">
      <c r="A132" s="6">
        <v>39</v>
      </c>
      <c r="B132" s="6" t="s">
        <v>46</v>
      </c>
      <c r="C132" s="6" t="s">
        <v>224</v>
      </c>
      <c r="D132" s="6" t="s">
        <v>48</v>
      </c>
      <c r="E132" s="6" t="s">
        <v>225</v>
      </c>
      <c r="F132" s="6" t="s">
        <v>67</v>
      </c>
      <c r="G132" s="8">
        <v>8</v>
      </c>
      <c r="H132" s="11"/>
      <c r="I132" s="10">
        <f>ROUND((H132*G132),2)</f>
        <v>0</v>
      </c>
      <c r="O132">
        <f>rekapitulace!H8</f>
        <v>21</v>
      </c>
      <c r="P132">
        <f>O132/100*I132</f>
        <v>0</v>
      </c>
    </row>
    <row r="133" spans="1:16" x14ac:dyDescent="0.2">
      <c r="E133" s="12" t="s">
        <v>226</v>
      </c>
    </row>
    <row r="134" spans="1:16" ht="25.5" x14ac:dyDescent="0.2">
      <c r="E134" s="12" t="s">
        <v>227</v>
      </c>
    </row>
    <row r="135" spans="1:16" ht="25.5" x14ac:dyDescent="0.2">
      <c r="A135" s="6">
        <v>40</v>
      </c>
      <c r="B135" s="6" t="s">
        <v>46</v>
      </c>
      <c r="C135" s="6" t="s">
        <v>228</v>
      </c>
      <c r="D135" s="6" t="s">
        <v>48</v>
      </c>
      <c r="E135" s="6" t="s">
        <v>229</v>
      </c>
      <c r="F135" s="6" t="s">
        <v>155</v>
      </c>
      <c r="G135" s="8">
        <v>2.5</v>
      </c>
      <c r="H135" s="11"/>
      <c r="I135" s="10">
        <f>ROUND((H135*G135),2)</f>
        <v>0</v>
      </c>
      <c r="O135">
        <f>rekapitulace!H8</f>
        <v>21</v>
      </c>
      <c r="P135">
        <f>O135/100*I135</f>
        <v>0</v>
      </c>
    </row>
    <row r="136" spans="1:16" x14ac:dyDescent="0.2">
      <c r="E136" s="12" t="s">
        <v>230</v>
      </c>
    </row>
    <row r="137" spans="1:16" ht="51" x14ac:dyDescent="0.2">
      <c r="E137" s="12" t="s">
        <v>231</v>
      </c>
    </row>
    <row r="138" spans="1:16" ht="38.25" x14ac:dyDescent="0.2">
      <c r="A138" s="6">
        <v>41</v>
      </c>
      <c r="B138" s="6" t="s">
        <v>46</v>
      </c>
      <c r="C138" s="6" t="s">
        <v>232</v>
      </c>
      <c r="D138" s="6" t="s">
        <v>25</v>
      </c>
      <c r="E138" s="6" t="s">
        <v>233</v>
      </c>
      <c r="F138" s="6" t="s">
        <v>155</v>
      </c>
      <c r="G138" s="8">
        <v>230.5</v>
      </c>
      <c r="H138" s="11"/>
      <c r="I138" s="10">
        <f>ROUND((H138*G138),2)</f>
        <v>0</v>
      </c>
      <c r="O138">
        <f>rekapitulace!H8</f>
        <v>21</v>
      </c>
      <c r="P138">
        <f>O138/100*I138</f>
        <v>0</v>
      </c>
    </row>
    <row r="139" spans="1:16" ht="51" x14ac:dyDescent="0.2">
      <c r="E139" s="12" t="s">
        <v>234</v>
      </c>
    </row>
    <row r="140" spans="1:16" ht="51" x14ac:dyDescent="0.2">
      <c r="E140" s="12" t="s">
        <v>231</v>
      </c>
    </row>
    <row r="141" spans="1:16" ht="38.25" x14ac:dyDescent="0.2">
      <c r="A141" s="6">
        <v>42</v>
      </c>
      <c r="B141" s="6" t="s">
        <v>46</v>
      </c>
      <c r="C141" s="6" t="s">
        <v>232</v>
      </c>
      <c r="D141" s="6" t="s">
        <v>36</v>
      </c>
      <c r="E141" s="6" t="s">
        <v>235</v>
      </c>
      <c r="F141" s="6" t="s">
        <v>155</v>
      </c>
      <c r="G141" s="8">
        <v>37</v>
      </c>
      <c r="H141" s="11"/>
      <c r="I141" s="10">
        <f>ROUND((H141*G141),2)</f>
        <v>0</v>
      </c>
      <c r="O141">
        <f>rekapitulace!H8</f>
        <v>21</v>
      </c>
      <c r="P141">
        <f>O141/100*I141</f>
        <v>0</v>
      </c>
    </row>
    <row r="142" spans="1:16" x14ac:dyDescent="0.2">
      <c r="E142" s="12" t="s">
        <v>236</v>
      </c>
    </row>
    <row r="143" spans="1:16" ht="51" x14ac:dyDescent="0.2">
      <c r="E143" s="12" t="s">
        <v>231</v>
      </c>
    </row>
    <row r="144" spans="1:16" ht="38.25" x14ac:dyDescent="0.2">
      <c r="A144" s="6">
        <v>43</v>
      </c>
      <c r="B144" s="6" t="s">
        <v>46</v>
      </c>
      <c r="C144" s="6" t="s">
        <v>237</v>
      </c>
      <c r="D144" s="6" t="s">
        <v>48</v>
      </c>
      <c r="E144" s="6" t="s">
        <v>238</v>
      </c>
      <c r="F144" s="6" t="s">
        <v>155</v>
      </c>
      <c r="G144" s="8">
        <v>16.5</v>
      </c>
      <c r="H144" s="11"/>
      <c r="I144" s="10">
        <f>ROUND((H144*G144),2)</f>
        <v>0</v>
      </c>
      <c r="O144">
        <f>rekapitulace!H8</f>
        <v>21</v>
      </c>
      <c r="P144">
        <f>O144/100*I144</f>
        <v>0</v>
      </c>
    </row>
    <row r="145" spans="1:16" ht="25.5" x14ac:dyDescent="0.2">
      <c r="E145" s="12" t="s">
        <v>239</v>
      </c>
    </row>
    <row r="146" spans="1:16" x14ac:dyDescent="0.2">
      <c r="E146" s="12" t="s">
        <v>240</v>
      </c>
    </row>
    <row r="147" spans="1:16" ht="38.25" x14ac:dyDescent="0.2">
      <c r="A147" s="6">
        <v>44</v>
      </c>
      <c r="B147" s="6" t="s">
        <v>46</v>
      </c>
      <c r="C147" s="6" t="s">
        <v>241</v>
      </c>
      <c r="D147" s="6" t="s">
        <v>48</v>
      </c>
      <c r="E147" s="6" t="s">
        <v>242</v>
      </c>
      <c r="F147" s="6" t="s">
        <v>155</v>
      </c>
      <c r="G147" s="8">
        <v>16.5</v>
      </c>
      <c r="H147" s="11"/>
      <c r="I147" s="10">
        <f>ROUND((H147*G147),2)</f>
        <v>0</v>
      </c>
      <c r="O147">
        <f>rekapitulace!H8</f>
        <v>21</v>
      </c>
      <c r="P147">
        <f>O147/100*I147</f>
        <v>0</v>
      </c>
    </row>
    <row r="148" spans="1:16" ht="25.5" x14ac:dyDescent="0.2">
      <c r="E148" s="12" t="s">
        <v>243</v>
      </c>
    </row>
    <row r="149" spans="1:16" ht="38.25" x14ac:dyDescent="0.2">
      <c r="E149" s="12" t="s">
        <v>244</v>
      </c>
    </row>
    <row r="150" spans="1:16" ht="12.75" customHeight="1" x14ac:dyDescent="0.2">
      <c r="A150" s="13"/>
      <c r="B150" s="13"/>
      <c r="C150" s="13" t="s">
        <v>43</v>
      </c>
      <c r="D150" s="13"/>
      <c r="E150" s="13" t="s">
        <v>219</v>
      </c>
      <c r="F150" s="13"/>
      <c r="G150" s="13"/>
      <c r="H150" s="13"/>
      <c r="I150" s="13">
        <f>SUM(I129:I149)</f>
        <v>0</v>
      </c>
      <c r="P150">
        <f>ROUND(SUM(P129:P149),2)</f>
        <v>0</v>
      </c>
    </row>
    <row r="152" spans="1:16" ht="12.75" customHeight="1" x14ac:dyDescent="0.2">
      <c r="A152" s="13"/>
      <c r="B152" s="13"/>
      <c r="C152" s="13"/>
      <c r="D152" s="13"/>
      <c r="E152" s="13" t="s">
        <v>76</v>
      </c>
      <c r="F152" s="13"/>
      <c r="G152" s="13"/>
      <c r="H152" s="13"/>
      <c r="I152" s="13">
        <f>+I21+I60+I72+I78+I99+I126+I150</f>
        <v>0</v>
      </c>
      <c r="P152">
        <f>+P21+P60+P72+P78+P99+P126+P150</f>
        <v>0</v>
      </c>
    </row>
    <row r="154" spans="1:16" ht="12.75" customHeight="1" x14ac:dyDescent="0.2">
      <c r="A154" s="7" t="s">
        <v>77</v>
      </c>
      <c r="B154" s="7"/>
      <c r="C154" s="7"/>
      <c r="D154" s="7"/>
      <c r="E154" s="7"/>
      <c r="F154" s="7"/>
      <c r="G154" s="7"/>
      <c r="H154" s="7"/>
      <c r="I154" s="7"/>
    </row>
    <row r="155" spans="1:16" ht="12.75" customHeight="1" x14ac:dyDescent="0.2">
      <c r="A155" s="7"/>
      <c r="B155" s="7"/>
      <c r="C155" s="7"/>
      <c r="D155" s="7"/>
      <c r="E155" s="7" t="s">
        <v>78</v>
      </c>
      <c r="F155" s="7"/>
      <c r="G155" s="7"/>
      <c r="H155" s="7"/>
      <c r="I155" s="7"/>
    </row>
    <row r="156" spans="1:16" ht="12.75" customHeight="1" x14ac:dyDescent="0.2">
      <c r="A156" s="13"/>
      <c r="B156" s="13"/>
      <c r="C156" s="13"/>
      <c r="D156" s="13"/>
      <c r="E156" s="13" t="s">
        <v>79</v>
      </c>
      <c r="F156" s="13"/>
      <c r="G156" s="13"/>
      <c r="H156" s="13"/>
      <c r="I156" s="13">
        <v>0</v>
      </c>
      <c r="P156">
        <v>0</v>
      </c>
    </row>
    <row r="157" spans="1:16" ht="12.75" customHeight="1" x14ac:dyDescent="0.2">
      <c r="A157" s="13"/>
      <c r="B157" s="13"/>
      <c r="C157" s="13"/>
      <c r="D157" s="13"/>
      <c r="E157" s="13" t="s">
        <v>80</v>
      </c>
      <c r="F157" s="13"/>
      <c r="G157" s="13"/>
      <c r="H157" s="13"/>
      <c r="I157" s="13"/>
    </row>
    <row r="158" spans="1:16" ht="12.75" customHeight="1" x14ac:dyDescent="0.2">
      <c r="A158" s="13"/>
      <c r="B158" s="13"/>
      <c r="C158" s="13"/>
      <c r="D158" s="13"/>
      <c r="E158" s="13" t="s">
        <v>81</v>
      </c>
      <c r="F158" s="13"/>
      <c r="G158" s="13"/>
      <c r="H158" s="13"/>
      <c r="I158" s="13">
        <v>0</v>
      </c>
      <c r="P158">
        <v>0</v>
      </c>
    </row>
    <row r="159" spans="1:16" ht="12.75" customHeight="1" x14ac:dyDescent="0.2">
      <c r="A159" s="13"/>
      <c r="B159" s="13"/>
      <c r="C159" s="13"/>
      <c r="D159" s="13"/>
      <c r="E159" s="13" t="s">
        <v>82</v>
      </c>
      <c r="F159" s="13"/>
      <c r="G159" s="13"/>
      <c r="H159" s="13"/>
      <c r="I159" s="13">
        <f>I156+I158</f>
        <v>0</v>
      </c>
      <c r="P159">
        <f>P156+P158</f>
        <v>0</v>
      </c>
    </row>
    <row r="161" spans="1:16" ht="12.75" customHeight="1" x14ac:dyDescent="0.2">
      <c r="A161" s="13"/>
      <c r="B161" s="13"/>
      <c r="C161" s="13"/>
      <c r="D161" s="13"/>
      <c r="E161" s="13" t="s">
        <v>82</v>
      </c>
      <c r="F161" s="13"/>
      <c r="G161" s="13"/>
      <c r="H161" s="13"/>
      <c r="I161" s="13">
        <f>I152+I159</f>
        <v>0</v>
      </c>
      <c r="P161">
        <f>P152+P159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245</v>
      </c>
      <c r="D5" s="5"/>
      <c r="E5" s="5" t="s">
        <v>246</v>
      </c>
    </row>
    <row r="6" spans="1:16" ht="12.75" customHeight="1" x14ac:dyDescent="0.2">
      <c r="A6" t="s">
        <v>18</v>
      </c>
      <c r="C6" s="5" t="s">
        <v>245</v>
      </c>
      <c r="D6" s="5"/>
      <c r="E6" s="5" t="s">
        <v>246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42</v>
      </c>
      <c r="D11" s="7"/>
      <c r="E11" s="7" t="s">
        <v>189</v>
      </c>
      <c r="F11" s="7"/>
      <c r="G11" s="9"/>
      <c r="H11" s="7"/>
      <c r="I11" s="9"/>
    </row>
    <row r="12" spans="1:16" ht="51" x14ac:dyDescent="0.2">
      <c r="A12" s="6">
        <v>1</v>
      </c>
      <c r="B12" s="6" t="s">
        <v>46</v>
      </c>
      <c r="C12" s="6" t="s">
        <v>247</v>
      </c>
      <c r="D12" s="6" t="s">
        <v>48</v>
      </c>
      <c r="E12" s="6" t="s">
        <v>248</v>
      </c>
      <c r="F12" s="6" t="s">
        <v>155</v>
      </c>
      <c r="G12" s="8">
        <v>16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25.5" x14ac:dyDescent="0.2">
      <c r="E13" s="12" t="s">
        <v>249</v>
      </c>
    </row>
    <row r="14" spans="1:16" ht="242.25" x14ac:dyDescent="0.2">
      <c r="E14" s="12" t="s">
        <v>250</v>
      </c>
    </row>
    <row r="15" spans="1:16" ht="12.75" customHeight="1" x14ac:dyDescent="0.2">
      <c r="A15" s="13"/>
      <c r="B15" s="13"/>
      <c r="C15" s="13" t="s">
        <v>42</v>
      </c>
      <c r="D15" s="13"/>
      <c r="E15" s="13" t="s">
        <v>189</v>
      </c>
      <c r="F15" s="13"/>
      <c r="G15" s="13"/>
      <c r="H15" s="13"/>
      <c r="I15" s="13">
        <f>SUM(I12:I14)</f>
        <v>0</v>
      </c>
      <c r="P15">
        <f>ROUND(SUM(P12:P14),2)</f>
        <v>0</v>
      </c>
    </row>
    <row r="17" spans="1:16" ht="12.75" customHeight="1" x14ac:dyDescent="0.2">
      <c r="A17" s="13"/>
      <c r="B17" s="13"/>
      <c r="C17" s="13"/>
      <c r="D17" s="13"/>
      <c r="E17" s="13" t="s">
        <v>76</v>
      </c>
      <c r="F17" s="13"/>
      <c r="G17" s="13"/>
      <c r="H17" s="13"/>
      <c r="I17" s="13">
        <f>+I15</f>
        <v>0</v>
      </c>
      <c r="P17">
        <f>+P15</f>
        <v>0</v>
      </c>
    </row>
    <row r="19" spans="1:16" ht="12.75" customHeight="1" x14ac:dyDescent="0.2">
      <c r="A19" s="7" t="s">
        <v>77</v>
      </c>
      <c r="B19" s="7"/>
      <c r="C19" s="7"/>
      <c r="D19" s="7"/>
      <c r="E19" s="7"/>
      <c r="F19" s="7"/>
      <c r="G19" s="7"/>
      <c r="H19" s="7"/>
      <c r="I19" s="7"/>
    </row>
    <row r="20" spans="1:16" ht="12.75" customHeight="1" x14ac:dyDescent="0.2">
      <c r="A20" s="7"/>
      <c r="B20" s="7"/>
      <c r="C20" s="7"/>
      <c r="D20" s="7"/>
      <c r="E20" s="7" t="s">
        <v>78</v>
      </c>
      <c r="F20" s="7"/>
      <c r="G20" s="7"/>
      <c r="H20" s="7"/>
      <c r="I20" s="7"/>
    </row>
    <row r="21" spans="1:16" ht="12.75" customHeight="1" x14ac:dyDescent="0.2">
      <c r="A21" s="13"/>
      <c r="B21" s="13"/>
      <c r="C21" s="13"/>
      <c r="D21" s="13"/>
      <c r="E21" s="13" t="s">
        <v>79</v>
      </c>
      <c r="F21" s="13"/>
      <c r="G21" s="13"/>
      <c r="H21" s="13"/>
      <c r="I21" s="13">
        <v>0</v>
      </c>
      <c r="P21">
        <v>0</v>
      </c>
    </row>
    <row r="22" spans="1:16" ht="12.75" customHeight="1" x14ac:dyDescent="0.2">
      <c r="A22" s="13"/>
      <c r="B22" s="13"/>
      <c r="C22" s="13"/>
      <c r="D22" s="13"/>
      <c r="E22" s="13" t="s">
        <v>80</v>
      </c>
      <c r="F22" s="13"/>
      <c r="G22" s="13"/>
      <c r="H22" s="13"/>
      <c r="I22" s="13"/>
    </row>
    <row r="23" spans="1:16" ht="12.75" customHeight="1" x14ac:dyDescent="0.2">
      <c r="A23" s="13"/>
      <c r="B23" s="13"/>
      <c r="C23" s="13"/>
      <c r="D23" s="13"/>
      <c r="E23" s="13" t="s">
        <v>81</v>
      </c>
      <c r="F23" s="13"/>
      <c r="G23" s="13"/>
      <c r="H23" s="13"/>
      <c r="I23" s="13">
        <v>0</v>
      </c>
      <c r="P23">
        <v>0</v>
      </c>
    </row>
    <row r="24" spans="1:16" ht="12.75" customHeight="1" x14ac:dyDescent="0.2">
      <c r="A24" s="13"/>
      <c r="B24" s="13"/>
      <c r="C24" s="13"/>
      <c r="D24" s="13"/>
      <c r="E24" s="13" t="s">
        <v>82</v>
      </c>
      <c r="F24" s="13"/>
      <c r="G24" s="13"/>
      <c r="H24" s="13"/>
      <c r="I24" s="13">
        <f>I21+I23</f>
        <v>0</v>
      </c>
      <c r="P24">
        <f>P21+P23</f>
        <v>0</v>
      </c>
    </row>
    <row r="26" spans="1:16" ht="12.75" customHeight="1" x14ac:dyDescent="0.2">
      <c r="A26" s="13"/>
      <c r="B26" s="13"/>
      <c r="C26" s="13"/>
      <c r="D26" s="13"/>
      <c r="E26" s="13" t="s">
        <v>82</v>
      </c>
      <c r="F26" s="13"/>
      <c r="G26" s="13"/>
      <c r="H26" s="13"/>
      <c r="I26" s="13">
        <f>I17+I24</f>
        <v>0</v>
      </c>
      <c r="P26">
        <f>P17+P24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251</v>
      </c>
      <c r="D5" s="5"/>
      <c r="E5" s="5" t="s">
        <v>252</v>
      </c>
    </row>
    <row r="6" spans="1:16" ht="12.75" customHeight="1" x14ac:dyDescent="0.2">
      <c r="A6" t="s">
        <v>18</v>
      </c>
      <c r="C6" s="5" t="s">
        <v>251</v>
      </c>
      <c r="D6" s="5"/>
      <c r="E6" s="5" t="s">
        <v>252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45</v>
      </c>
      <c r="D11" s="7"/>
      <c r="E11" s="7" t="s">
        <v>44</v>
      </c>
      <c r="F11" s="7"/>
      <c r="G11" s="9"/>
      <c r="H11" s="7"/>
      <c r="I11" s="9"/>
    </row>
    <row r="12" spans="1:16" ht="51" x14ac:dyDescent="0.2">
      <c r="A12" s="6">
        <v>1</v>
      </c>
      <c r="B12" s="6" t="s">
        <v>46</v>
      </c>
      <c r="C12" s="6" t="s">
        <v>93</v>
      </c>
      <c r="D12" s="6" t="s">
        <v>25</v>
      </c>
      <c r="E12" s="6" t="s">
        <v>253</v>
      </c>
      <c r="F12" s="6" t="s">
        <v>95</v>
      </c>
      <c r="G12" s="8">
        <v>21.58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51" x14ac:dyDescent="0.2">
      <c r="E13" s="12" t="s">
        <v>254</v>
      </c>
    </row>
    <row r="14" spans="1:16" ht="25.5" x14ac:dyDescent="0.2">
      <c r="E14" s="12" t="s">
        <v>97</v>
      </c>
    </row>
    <row r="15" spans="1:16" ht="12.75" customHeight="1" x14ac:dyDescent="0.2">
      <c r="A15" s="13"/>
      <c r="B15" s="13"/>
      <c r="C15" s="13" t="s">
        <v>45</v>
      </c>
      <c r="D15" s="13"/>
      <c r="E15" s="13" t="s">
        <v>44</v>
      </c>
      <c r="F15" s="13"/>
      <c r="G15" s="13"/>
      <c r="H15" s="13"/>
      <c r="I15" s="13">
        <f>SUM(I12:I14)</f>
        <v>0</v>
      </c>
      <c r="P15">
        <f>ROUND(SUM(P12:P14),2)</f>
        <v>0</v>
      </c>
    </row>
    <row r="17" spans="1:16" ht="12.75" customHeight="1" x14ac:dyDescent="0.2">
      <c r="A17" s="7"/>
      <c r="B17" s="7"/>
      <c r="C17" s="7" t="s">
        <v>25</v>
      </c>
      <c r="D17" s="7"/>
      <c r="E17" s="7" t="s">
        <v>85</v>
      </c>
      <c r="F17" s="7"/>
      <c r="G17" s="9"/>
      <c r="H17" s="7"/>
      <c r="I17" s="9"/>
    </row>
    <row r="18" spans="1:16" ht="25.5" x14ac:dyDescent="0.2">
      <c r="A18" s="6">
        <v>5</v>
      </c>
      <c r="B18" s="6" t="s">
        <v>46</v>
      </c>
      <c r="C18" s="6" t="s">
        <v>255</v>
      </c>
      <c r="D18" s="6" t="s">
        <v>48</v>
      </c>
      <c r="E18" s="6" t="s">
        <v>256</v>
      </c>
      <c r="F18" s="6" t="s">
        <v>104</v>
      </c>
      <c r="G18" s="8">
        <v>51.99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ht="38.25" x14ac:dyDescent="0.2">
      <c r="E19" s="12" t="s">
        <v>257</v>
      </c>
    </row>
    <row r="20" spans="1:16" ht="306" x14ac:dyDescent="0.2">
      <c r="E20" s="12" t="s">
        <v>120</v>
      </c>
    </row>
    <row r="21" spans="1:16" ht="25.5" x14ac:dyDescent="0.2">
      <c r="A21" s="6">
        <v>6</v>
      </c>
      <c r="B21" s="6" t="s">
        <v>46</v>
      </c>
      <c r="C21" s="6" t="s">
        <v>258</v>
      </c>
      <c r="D21" s="6" t="s">
        <v>48</v>
      </c>
      <c r="E21" s="6" t="s">
        <v>259</v>
      </c>
      <c r="F21" s="6" t="s">
        <v>104</v>
      </c>
      <c r="G21" s="8">
        <v>1.44</v>
      </c>
      <c r="H21" s="11"/>
      <c r="I21" s="10">
        <f>ROUND((H21*G21),2)</f>
        <v>0</v>
      </c>
      <c r="O21">
        <f>rekapitulace!H8</f>
        <v>21</v>
      </c>
      <c r="P21">
        <f>O21/100*I21</f>
        <v>0</v>
      </c>
    </row>
    <row r="22" spans="1:16" x14ac:dyDescent="0.2">
      <c r="E22" s="12" t="s">
        <v>260</v>
      </c>
    </row>
    <row r="23" spans="1:16" ht="318.75" x14ac:dyDescent="0.2">
      <c r="E23" s="12" t="s">
        <v>261</v>
      </c>
    </row>
    <row r="24" spans="1:16" ht="25.5" x14ac:dyDescent="0.2">
      <c r="A24" s="6">
        <v>7</v>
      </c>
      <c r="B24" s="6" t="s">
        <v>46</v>
      </c>
      <c r="C24" s="6" t="s">
        <v>262</v>
      </c>
      <c r="D24" s="6" t="s">
        <v>48</v>
      </c>
      <c r="E24" s="6" t="s">
        <v>263</v>
      </c>
      <c r="F24" s="6" t="s">
        <v>104</v>
      </c>
      <c r="G24" s="8">
        <v>51.99</v>
      </c>
      <c r="H24" s="11"/>
      <c r="I24" s="10">
        <f>ROUND((H24*G24),2)</f>
        <v>0</v>
      </c>
      <c r="O24">
        <f>rekapitulace!H8</f>
        <v>21</v>
      </c>
      <c r="P24">
        <f>O24/100*I24</f>
        <v>0</v>
      </c>
    </row>
    <row r="25" spans="1:16" ht="38.25" x14ac:dyDescent="0.2">
      <c r="E25" s="12" t="s">
        <v>257</v>
      </c>
    </row>
    <row r="26" spans="1:16" ht="318.75" x14ac:dyDescent="0.2">
      <c r="E26" s="12" t="s">
        <v>124</v>
      </c>
    </row>
    <row r="27" spans="1:16" ht="38.25" x14ac:dyDescent="0.2">
      <c r="A27" s="6">
        <v>8</v>
      </c>
      <c r="B27" s="6" t="s">
        <v>46</v>
      </c>
      <c r="C27" s="6" t="s">
        <v>264</v>
      </c>
      <c r="D27" s="6" t="s">
        <v>48</v>
      </c>
      <c r="E27" s="6" t="s">
        <v>265</v>
      </c>
      <c r="F27" s="6" t="s">
        <v>266</v>
      </c>
      <c r="G27" s="8">
        <v>187</v>
      </c>
      <c r="H27" s="11"/>
      <c r="I27" s="10">
        <f>ROUND((H27*G27),2)</f>
        <v>0</v>
      </c>
      <c r="O27">
        <f>rekapitulace!H8</f>
        <v>21</v>
      </c>
      <c r="P27">
        <f>O27/100*I27</f>
        <v>0</v>
      </c>
    </row>
    <row r="28" spans="1:16" x14ac:dyDescent="0.2">
      <c r="E28" s="12" t="s">
        <v>267</v>
      </c>
    </row>
    <row r="29" spans="1:16" ht="25.5" x14ac:dyDescent="0.2">
      <c r="E29" s="12" t="s">
        <v>268</v>
      </c>
    </row>
    <row r="30" spans="1:16" ht="25.5" x14ac:dyDescent="0.2">
      <c r="A30" s="6">
        <v>9</v>
      </c>
      <c r="B30" s="6" t="s">
        <v>46</v>
      </c>
      <c r="C30" s="6" t="s">
        <v>125</v>
      </c>
      <c r="D30" s="6" t="s">
        <v>48</v>
      </c>
      <c r="E30" s="6" t="s">
        <v>269</v>
      </c>
      <c r="F30" s="6" t="s">
        <v>104</v>
      </c>
      <c r="G30" s="8">
        <v>53.43</v>
      </c>
      <c r="H30" s="11"/>
      <c r="I30" s="10">
        <f>ROUND((H30*G30),2)</f>
        <v>0</v>
      </c>
      <c r="O30">
        <f>rekapitulace!H8</f>
        <v>21</v>
      </c>
      <c r="P30">
        <f>O30/100*I30</f>
        <v>0</v>
      </c>
    </row>
    <row r="31" spans="1:16" ht="51" x14ac:dyDescent="0.2">
      <c r="E31" s="12" t="s">
        <v>270</v>
      </c>
    </row>
    <row r="32" spans="1:16" ht="191.25" x14ac:dyDescent="0.2">
      <c r="E32" s="12" t="s">
        <v>128</v>
      </c>
    </row>
    <row r="33" spans="1:16" ht="25.5" x14ac:dyDescent="0.2">
      <c r="A33" s="6">
        <v>10</v>
      </c>
      <c r="B33" s="6" t="s">
        <v>46</v>
      </c>
      <c r="C33" s="6" t="s">
        <v>271</v>
      </c>
      <c r="D33" s="6" t="s">
        <v>48</v>
      </c>
      <c r="E33" s="6" t="s">
        <v>272</v>
      </c>
      <c r="F33" s="6" t="s">
        <v>104</v>
      </c>
      <c r="G33" s="8">
        <v>51.99</v>
      </c>
      <c r="H33" s="11"/>
      <c r="I33" s="10">
        <f>ROUND((H33*G33),2)</f>
        <v>0</v>
      </c>
      <c r="O33">
        <f>rekapitulace!H8</f>
        <v>21</v>
      </c>
      <c r="P33">
        <f>O33/100*I33</f>
        <v>0</v>
      </c>
    </row>
    <row r="34" spans="1:16" ht="38.25" x14ac:dyDescent="0.2">
      <c r="E34" s="12" t="s">
        <v>257</v>
      </c>
    </row>
    <row r="35" spans="1:16" ht="229.5" x14ac:dyDescent="0.2">
      <c r="E35" s="12" t="s">
        <v>273</v>
      </c>
    </row>
    <row r="36" spans="1:16" ht="12.75" customHeight="1" x14ac:dyDescent="0.2">
      <c r="A36" s="13"/>
      <c r="B36" s="13"/>
      <c r="C36" s="13" t="s">
        <v>25</v>
      </c>
      <c r="D36" s="13"/>
      <c r="E36" s="13" t="s">
        <v>85</v>
      </c>
      <c r="F36" s="13"/>
      <c r="G36" s="13"/>
      <c r="H36" s="13"/>
      <c r="I36" s="13">
        <f>SUM(I18:I35)</f>
        <v>0</v>
      </c>
      <c r="P36">
        <f>ROUND(SUM(P18:P35),2)</f>
        <v>0</v>
      </c>
    </row>
    <row r="38" spans="1:16" ht="12.75" customHeight="1" x14ac:dyDescent="0.2">
      <c r="A38" s="7"/>
      <c r="B38" s="7"/>
      <c r="C38" s="7" t="s">
        <v>36</v>
      </c>
      <c r="D38" s="7"/>
      <c r="E38" s="7" t="s">
        <v>148</v>
      </c>
      <c r="F38" s="7"/>
      <c r="G38" s="9"/>
      <c r="H38" s="7"/>
      <c r="I38" s="9"/>
    </row>
    <row r="39" spans="1:16" ht="25.5" x14ac:dyDescent="0.2">
      <c r="A39" s="6">
        <v>11</v>
      </c>
      <c r="B39" s="6" t="s">
        <v>46</v>
      </c>
      <c r="C39" s="6" t="s">
        <v>274</v>
      </c>
      <c r="D39" s="6" t="s">
        <v>48</v>
      </c>
      <c r="E39" s="6" t="s">
        <v>275</v>
      </c>
      <c r="F39" s="6" t="s">
        <v>104</v>
      </c>
      <c r="G39" s="8">
        <v>1.2</v>
      </c>
      <c r="H39" s="11"/>
      <c r="I39" s="10">
        <f>ROUND((H39*G39),2)</f>
        <v>0</v>
      </c>
      <c r="O39">
        <f>rekapitulace!H8</f>
        <v>21</v>
      </c>
      <c r="P39">
        <f>O39/100*I39</f>
        <v>0</v>
      </c>
    </row>
    <row r="40" spans="1:16" x14ac:dyDescent="0.2">
      <c r="E40" s="12" t="s">
        <v>276</v>
      </c>
    </row>
    <row r="41" spans="1:16" ht="357" x14ac:dyDescent="0.2">
      <c r="E41" s="12" t="s">
        <v>277</v>
      </c>
    </row>
    <row r="42" spans="1:16" ht="12.75" customHeight="1" x14ac:dyDescent="0.2">
      <c r="A42" s="13"/>
      <c r="B42" s="13"/>
      <c r="C42" s="13" t="s">
        <v>36</v>
      </c>
      <c r="D42" s="13"/>
      <c r="E42" s="13" t="s">
        <v>148</v>
      </c>
      <c r="F42" s="13"/>
      <c r="G42" s="13"/>
      <c r="H42" s="13"/>
      <c r="I42" s="13">
        <f>SUM(I39:I41)</f>
        <v>0</v>
      </c>
      <c r="P42">
        <f>ROUND(SUM(P39:P41),2)</f>
        <v>0</v>
      </c>
    </row>
    <row r="44" spans="1:16" ht="12.75" customHeight="1" x14ac:dyDescent="0.2">
      <c r="A44" s="7"/>
      <c r="B44" s="7"/>
      <c r="C44" s="7" t="s">
        <v>39</v>
      </c>
      <c r="D44" s="7"/>
      <c r="E44" s="7" t="s">
        <v>167</v>
      </c>
      <c r="F44" s="7"/>
      <c r="G44" s="9"/>
      <c r="H44" s="7"/>
      <c r="I44" s="9"/>
    </row>
    <row r="45" spans="1:16" ht="25.5" x14ac:dyDescent="0.2">
      <c r="A45" s="6">
        <v>12</v>
      </c>
      <c r="B45" s="6" t="s">
        <v>46</v>
      </c>
      <c r="C45" s="6" t="s">
        <v>278</v>
      </c>
      <c r="D45" s="6" t="s">
        <v>48</v>
      </c>
      <c r="E45" s="6" t="s">
        <v>279</v>
      </c>
      <c r="F45" s="6" t="s">
        <v>88</v>
      </c>
      <c r="G45" s="8">
        <v>39.549999999999997</v>
      </c>
      <c r="H45" s="11"/>
      <c r="I45" s="10">
        <f>ROUND((H45*G45),2)</f>
        <v>0</v>
      </c>
      <c r="O45">
        <f>rekapitulace!H8</f>
        <v>21</v>
      </c>
      <c r="P45">
        <f>O45/100*I45</f>
        <v>0</v>
      </c>
    </row>
    <row r="46" spans="1:16" x14ac:dyDescent="0.2">
      <c r="E46" s="12" t="s">
        <v>280</v>
      </c>
    </row>
    <row r="47" spans="1:16" ht="51" x14ac:dyDescent="0.2">
      <c r="E47" s="12" t="s">
        <v>175</v>
      </c>
    </row>
    <row r="48" spans="1:16" ht="12.75" customHeight="1" x14ac:dyDescent="0.2">
      <c r="A48" s="13"/>
      <c r="B48" s="13"/>
      <c r="C48" s="13" t="s">
        <v>39</v>
      </c>
      <c r="D48" s="13"/>
      <c r="E48" s="13" t="s">
        <v>167</v>
      </c>
      <c r="F48" s="13"/>
      <c r="G48" s="13"/>
      <c r="H48" s="13"/>
      <c r="I48" s="13">
        <f>SUM(I45:I47)</f>
        <v>0</v>
      </c>
      <c r="P48">
        <f>ROUND(SUM(P45:P47),2)</f>
        <v>0</v>
      </c>
    </row>
    <row r="50" spans="1:16" ht="12.75" customHeight="1" x14ac:dyDescent="0.2">
      <c r="A50" s="7"/>
      <c r="B50" s="7"/>
      <c r="C50" s="7" t="s">
        <v>41</v>
      </c>
      <c r="D50" s="7"/>
      <c r="E50" s="7" t="s">
        <v>281</v>
      </c>
      <c r="F50" s="7"/>
      <c r="G50" s="9"/>
      <c r="H50" s="7"/>
      <c r="I50" s="9"/>
    </row>
    <row r="51" spans="1:16" ht="51" x14ac:dyDescent="0.2">
      <c r="A51" s="6">
        <v>14</v>
      </c>
      <c r="B51" s="6" t="s">
        <v>46</v>
      </c>
      <c r="C51" s="6" t="s">
        <v>282</v>
      </c>
      <c r="D51" s="6" t="s">
        <v>48</v>
      </c>
      <c r="E51" s="6" t="s">
        <v>283</v>
      </c>
      <c r="F51" s="6" t="s">
        <v>155</v>
      </c>
      <c r="G51" s="8">
        <v>212</v>
      </c>
      <c r="H51" s="11"/>
      <c r="I51" s="10">
        <f>ROUND((H51*G51),2)</f>
        <v>0</v>
      </c>
      <c r="O51">
        <f>rekapitulace!H8</f>
        <v>21</v>
      </c>
      <c r="P51">
        <f>O51/100*I51</f>
        <v>0</v>
      </c>
    </row>
    <row r="52" spans="1:16" ht="38.25" x14ac:dyDescent="0.2">
      <c r="E52" s="12" t="s">
        <v>284</v>
      </c>
    </row>
    <row r="53" spans="1:16" ht="76.5" x14ac:dyDescent="0.2">
      <c r="E53" s="12" t="s">
        <v>285</v>
      </c>
    </row>
    <row r="54" spans="1:16" ht="25.5" x14ac:dyDescent="0.2">
      <c r="A54" s="6">
        <v>15</v>
      </c>
      <c r="B54" s="6" t="s">
        <v>46</v>
      </c>
      <c r="C54" s="6" t="s">
        <v>286</v>
      </c>
      <c r="D54" s="6" t="s">
        <v>48</v>
      </c>
      <c r="E54" s="6" t="s">
        <v>287</v>
      </c>
      <c r="F54" s="6" t="s">
        <v>155</v>
      </c>
      <c r="G54" s="8">
        <v>113</v>
      </c>
      <c r="H54" s="11"/>
      <c r="I54" s="10">
        <f>ROUND((H54*G54),2)</f>
        <v>0</v>
      </c>
      <c r="O54">
        <f>rekapitulace!H8</f>
        <v>21</v>
      </c>
      <c r="P54">
        <f>O54/100*I54</f>
        <v>0</v>
      </c>
    </row>
    <row r="55" spans="1:16" x14ac:dyDescent="0.2">
      <c r="E55" s="12" t="s">
        <v>288</v>
      </c>
    </row>
    <row r="56" spans="1:16" ht="76.5" x14ac:dyDescent="0.2">
      <c r="E56" s="12" t="s">
        <v>285</v>
      </c>
    </row>
    <row r="57" spans="1:16" ht="25.5" x14ac:dyDescent="0.2">
      <c r="A57" s="6">
        <v>16</v>
      </c>
      <c r="B57" s="6" t="s">
        <v>46</v>
      </c>
      <c r="C57" s="6" t="s">
        <v>289</v>
      </c>
      <c r="D57" s="6" t="s">
        <v>48</v>
      </c>
      <c r="E57" s="6" t="s">
        <v>290</v>
      </c>
      <c r="F57" s="6" t="s">
        <v>155</v>
      </c>
      <c r="G57" s="8">
        <v>2.5</v>
      </c>
      <c r="H57" s="11"/>
      <c r="I57" s="10">
        <f>ROUND((H57*G57),2)</f>
        <v>0</v>
      </c>
      <c r="O57">
        <f>rekapitulace!H8</f>
        <v>21</v>
      </c>
      <c r="P57">
        <f>O57/100*I57</f>
        <v>0</v>
      </c>
    </row>
    <row r="58" spans="1:16" x14ac:dyDescent="0.2">
      <c r="E58" s="12" t="s">
        <v>230</v>
      </c>
    </row>
    <row r="59" spans="1:16" ht="89.25" x14ac:dyDescent="0.2">
      <c r="E59" s="12" t="s">
        <v>291</v>
      </c>
    </row>
    <row r="60" spans="1:16" ht="25.5" x14ac:dyDescent="0.2">
      <c r="A60" s="6">
        <v>17</v>
      </c>
      <c r="B60" s="6" t="s">
        <v>46</v>
      </c>
      <c r="C60" s="6" t="s">
        <v>292</v>
      </c>
      <c r="D60" s="6" t="s">
        <v>48</v>
      </c>
      <c r="E60" s="6" t="s">
        <v>293</v>
      </c>
      <c r="F60" s="6" t="s">
        <v>155</v>
      </c>
      <c r="G60" s="8">
        <v>37</v>
      </c>
      <c r="H60" s="11"/>
      <c r="I60" s="10">
        <f>ROUND((H60*G60),2)</f>
        <v>0</v>
      </c>
      <c r="O60">
        <f>rekapitulace!H8</f>
        <v>21</v>
      </c>
      <c r="P60">
        <f>O60/100*I60</f>
        <v>0</v>
      </c>
    </row>
    <row r="61" spans="1:16" x14ac:dyDescent="0.2">
      <c r="E61" s="12" t="s">
        <v>294</v>
      </c>
    </row>
    <row r="62" spans="1:16" ht="76.5" x14ac:dyDescent="0.2">
      <c r="E62" s="12" t="s">
        <v>285</v>
      </c>
    </row>
    <row r="63" spans="1:16" ht="25.5" x14ac:dyDescent="0.2">
      <c r="A63" s="6">
        <v>19</v>
      </c>
      <c r="B63" s="6" t="s">
        <v>46</v>
      </c>
      <c r="C63" s="6" t="s">
        <v>295</v>
      </c>
      <c r="D63" s="6" t="s">
        <v>48</v>
      </c>
      <c r="E63" s="6" t="s">
        <v>296</v>
      </c>
      <c r="F63" s="6" t="s">
        <v>67</v>
      </c>
      <c r="G63" s="8">
        <v>3</v>
      </c>
      <c r="H63" s="11"/>
      <c r="I63" s="10">
        <f>ROUND((H63*G63),2)</f>
        <v>0</v>
      </c>
      <c r="O63">
        <f>rekapitulace!H8</f>
        <v>21</v>
      </c>
      <c r="P63">
        <f>O63/100*I63</f>
        <v>0</v>
      </c>
    </row>
    <row r="64" spans="1:16" x14ac:dyDescent="0.2">
      <c r="E64" s="12" t="s">
        <v>297</v>
      </c>
    </row>
    <row r="65" spans="1:16" ht="114.75" x14ac:dyDescent="0.2">
      <c r="E65" s="12" t="s">
        <v>298</v>
      </c>
    </row>
    <row r="66" spans="1:16" ht="25.5" x14ac:dyDescent="0.2">
      <c r="A66" s="6">
        <v>20</v>
      </c>
      <c r="B66" s="6" t="s">
        <v>46</v>
      </c>
      <c r="C66" s="6" t="s">
        <v>299</v>
      </c>
      <c r="D66" s="6" t="s">
        <v>48</v>
      </c>
      <c r="E66" s="6" t="s">
        <v>300</v>
      </c>
      <c r="F66" s="6" t="s">
        <v>155</v>
      </c>
      <c r="G66" s="8">
        <v>160</v>
      </c>
      <c r="H66" s="11"/>
      <c r="I66" s="10">
        <f>ROUND((H66*G66),2)</f>
        <v>0</v>
      </c>
      <c r="O66">
        <f>rekapitulace!H8</f>
        <v>21</v>
      </c>
      <c r="P66">
        <f>O66/100*I66</f>
        <v>0</v>
      </c>
    </row>
    <row r="67" spans="1:16" x14ac:dyDescent="0.2">
      <c r="E67" s="12" t="s">
        <v>301</v>
      </c>
    </row>
    <row r="68" spans="1:16" ht="102" x14ac:dyDescent="0.2">
      <c r="E68" s="12" t="s">
        <v>302</v>
      </c>
    </row>
    <row r="69" spans="1:16" ht="38.25" x14ac:dyDescent="0.2">
      <c r="A69" s="6">
        <v>21</v>
      </c>
      <c r="B69" s="6" t="s">
        <v>46</v>
      </c>
      <c r="C69" s="6" t="s">
        <v>303</v>
      </c>
      <c r="D69" s="6" t="s">
        <v>48</v>
      </c>
      <c r="E69" s="6" t="s">
        <v>304</v>
      </c>
      <c r="F69" s="6" t="s">
        <v>305</v>
      </c>
      <c r="G69" s="8">
        <v>8</v>
      </c>
      <c r="H69" s="11"/>
      <c r="I69" s="10">
        <f>ROUND((H69*G69),2)</f>
        <v>0</v>
      </c>
      <c r="O69">
        <f>rekapitulace!H8</f>
        <v>21</v>
      </c>
      <c r="P69">
        <f>O69/100*I69</f>
        <v>0</v>
      </c>
    </row>
    <row r="70" spans="1:16" x14ac:dyDescent="0.2">
      <c r="E70" s="12" t="s">
        <v>226</v>
      </c>
    </row>
    <row r="71" spans="1:16" x14ac:dyDescent="0.2">
      <c r="E71" s="12" t="s">
        <v>48</v>
      </c>
    </row>
    <row r="72" spans="1:16" ht="38.25" x14ac:dyDescent="0.2">
      <c r="A72" s="6">
        <v>22</v>
      </c>
      <c r="B72" s="6" t="s">
        <v>46</v>
      </c>
      <c r="C72" s="6" t="s">
        <v>306</v>
      </c>
      <c r="D72" s="6" t="s">
        <v>48</v>
      </c>
      <c r="E72" s="6" t="s">
        <v>307</v>
      </c>
      <c r="F72" s="6" t="s">
        <v>155</v>
      </c>
      <c r="G72" s="8">
        <v>175</v>
      </c>
      <c r="H72" s="11"/>
      <c r="I72" s="10">
        <f>ROUND((H72*G72),2)</f>
        <v>0</v>
      </c>
      <c r="O72">
        <f>rekapitulace!H8</f>
        <v>21</v>
      </c>
      <c r="P72">
        <f>O72/100*I72</f>
        <v>0</v>
      </c>
    </row>
    <row r="73" spans="1:16" x14ac:dyDescent="0.2">
      <c r="E73" s="12" t="s">
        <v>308</v>
      </c>
    </row>
    <row r="74" spans="1:16" x14ac:dyDescent="0.2">
      <c r="E74" s="12" t="s">
        <v>48</v>
      </c>
    </row>
    <row r="75" spans="1:16" ht="38.25" x14ac:dyDescent="0.2">
      <c r="A75" s="6">
        <v>25</v>
      </c>
      <c r="B75" s="6" t="s">
        <v>46</v>
      </c>
      <c r="C75" s="6" t="s">
        <v>309</v>
      </c>
      <c r="D75" s="6" t="s">
        <v>48</v>
      </c>
      <c r="E75" s="6" t="s">
        <v>310</v>
      </c>
      <c r="F75" s="6" t="s">
        <v>67</v>
      </c>
      <c r="G75" s="8">
        <v>4</v>
      </c>
      <c r="H75" s="11"/>
      <c r="I75" s="10">
        <f>ROUND((H75*G75),2)</f>
        <v>0</v>
      </c>
      <c r="O75">
        <f>rekapitulace!H8</f>
        <v>21</v>
      </c>
      <c r="P75">
        <f>O75/100*I75</f>
        <v>0</v>
      </c>
    </row>
    <row r="76" spans="1:16" x14ac:dyDescent="0.2">
      <c r="E76" s="12" t="s">
        <v>311</v>
      </c>
    </row>
    <row r="77" spans="1:16" ht="114.75" x14ac:dyDescent="0.2">
      <c r="E77" s="12" t="s">
        <v>312</v>
      </c>
    </row>
    <row r="78" spans="1:16" ht="25.5" x14ac:dyDescent="0.2">
      <c r="A78" s="6">
        <v>26</v>
      </c>
      <c r="B78" s="6" t="s">
        <v>46</v>
      </c>
      <c r="C78" s="6" t="s">
        <v>313</v>
      </c>
      <c r="D78" s="6" t="s">
        <v>48</v>
      </c>
      <c r="E78" s="6" t="s">
        <v>314</v>
      </c>
      <c r="F78" s="6" t="s">
        <v>67</v>
      </c>
      <c r="G78" s="8">
        <v>0.25</v>
      </c>
      <c r="H78" s="11"/>
      <c r="I78" s="10">
        <f>ROUND((H78*G78),2)</f>
        <v>0</v>
      </c>
      <c r="O78">
        <f>rekapitulace!H8</f>
        <v>21</v>
      </c>
      <c r="P78">
        <f>O78/100*I78</f>
        <v>0</v>
      </c>
    </row>
    <row r="79" spans="1:16" x14ac:dyDescent="0.2">
      <c r="E79" s="12" t="s">
        <v>315</v>
      </c>
    </row>
    <row r="80" spans="1:16" ht="89.25" x14ac:dyDescent="0.2">
      <c r="E80" s="12" t="s">
        <v>316</v>
      </c>
    </row>
    <row r="81" spans="1:16" ht="51" x14ac:dyDescent="0.2">
      <c r="A81" s="6">
        <v>27</v>
      </c>
      <c r="B81" s="6" t="s">
        <v>46</v>
      </c>
      <c r="C81" s="6" t="s">
        <v>317</v>
      </c>
      <c r="D81" s="6" t="s">
        <v>48</v>
      </c>
      <c r="E81" s="6" t="s">
        <v>318</v>
      </c>
      <c r="F81" s="6" t="s">
        <v>67</v>
      </c>
      <c r="G81" s="8">
        <v>4</v>
      </c>
      <c r="H81" s="11"/>
      <c r="I81" s="10">
        <f>ROUND((H81*G81),2)</f>
        <v>0</v>
      </c>
      <c r="O81">
        <f>rekapitulace!H8</f>
        <v>21</v>
      </c>
      <c r="P81">
        <f>O81/100*I81</f>
        <v>0</v>
      </c>
    </row>
    <row r="82" spans="1:16" x14ac:dyDescent="0.2">
      <c r="E82" s="12" t="s">
        <v>311</v>
      </c>
    </row>
    <row r="83" spans="1:16" ht="76.5" x14ac:dyDescent="0.2">
      <c r="E83" s="12" t="s">
        <v>319</v>
      </c>
    </row>
    <row r="84" spans="1:16" ht="38.25" x14ac:dyDescent="0.2">
      <c r="A84" s="6">
        <v>28</v>
      </c>
      <c r="B84" s="6" t="s">
        <v>46</v>
      </c>
      <c r="C84" s="6" t="s">
        <v>320</v>
      </c>
      <c r="D84" s="6" t="s">
        <v>48</v>
      </c>
      <c r="E84" s="6" t="s">
        <v>321</v>
      </c>
      <c r="F84" s="6" t="s">
        <v>305</v>
      </c>
      <c r="G84" s="8">
        <v>4</v>
      </c>
      <c r="H84" s="11"/>
      <c r="I84" s="10">
        <f>ROUND((H84*G84),2)</f>
        <v>0</v>
      </c>
      <c r="O84">
        <f>rekapitulace!H8</f>
        <v>21</v>
      </c>
      <c r="P84">
        <f>O84/100*I84</f>
        <v>0</v>
      </c>
    </row>
    <row r="85" spans="1:16" x14ac:dyDescent="0.2">
      <c r="E85" s="12" t="s">
        <v>311</v>
      </c>
    </row>
    <row r="86" spans="1:16" x14ac:dyDescent="0.2">
      <c r="E86" s="12" t="s">
        <v>48</v>
      </c>
    </row>
    <row r="87" spans="1:16" ht="12.75" customHeight="1" x14ac:dyDescent="0.2">
      <c r="A87" s="13"/>
      <c r="B87" s="13"/>
      <c r="C87" s="13" t="s">
        <v>41</v>
      </c>
      <c r="D87" s="13"/>
      <c r="E87" s="13" t="s">
        <v>281</v>
      </c>
      <c r="F87" s="13"/>
      <c r="G87" s="13"/>
      <c r="H87" s="13"/>
      <c r="I87" s="13">
        <f>SUM(I51:I86)</f>
        <v>0</v>
      </c>
      <c r="P87">
        <f>ROUND(SUM(P51:P86),2)</f>
        <v>0</v>
      </c>
    </row>
    <row r="89" spans="1:16" ht="12.75" customHeight="1" x14ac:dyDescent="0.2">
      <c r="A89" s="7"/>
      <c r="B89" s="7"/>
      <c r="C89" s="7" t="s">
        <v>42</v>
      </c>
      <c r="D89" s="7"/>
      <c r="E89" s="7" t="s">
        <v>189</v>
      </c>
      <c r="F89" s="7"/>
      <c r="G89" s="9"/>
      <c r="H89" s="7"/>
      <c r="I89" s="9"/>
    </row>
    <row r="90" spans="1:16" ht="25.5" x14ac:dyDescent="0.2">
      <c r="A90" s="6">
        <v>29</v>
      </c>
      <c r="B90" s="6" t="s">
        <v>46</v>
      </c>
      <c r="C90" s="6" t="s">
        <v>322</v>
      </c>
      <c r="D90" s="6" t="s">
        <v>48</v>
      </c>
      <c r="E90" s="6" t="s">
        <v>323</v>
      </c>
      <c r="F90" s="6" t="s">
        <v>155</v>
      </c>
      <c r="G90" s="8">
        <v>4</v>
      </c>
      <c r="H90" s="11"/>
      <c r="I90" s="10">
        <f>ROUND((H90*G90),2)</f>
        <v>0</v>
      </c>
      <c r="O90">
        <f>rekapitulace!H8</f>
        <v>21</v>
      </c>
      <c r="P90">
        <f>O90/100*I90</f>
        <v>0</v>
      </c>
    </row>
    <row r="91" spans="1:16" x14ac:dyDescent="0.2">
      <c r="E91" s="12" t="s">
        <v>324</v>
      </c>
    </row>
    <row r="92" spans="1:16" ht="255" x14ac:dyDescent="0.2">
      <c r="E92" s="12" t="s">
        <v>193</v>
      </c>
    </row>
    <row r="93" spans="1:16" ht="12.75" customHeight="1" x14ac:dyDescent="0.2">
      <c r="A93" s="13"/>
      <c r="B93" s="13"/>
      <c r="C93" s="13" t="s">
        <v>42</v>
      </c>
      <c r="D93" s="13"/>
      <c r="E93" s="13" t="s">
        <v>189</v>
      </c>
      <c r="F93" s="13"/>
      <c r="G93" s="13"/>
      <c r="H93" s="13"/>
      <c r="I93" s="13">
        <f>SUM(I90:I92)</f>
        <v>0</v>
      </c>
      <c r="P93">
        <f>ROUND(SUM(P90:P92),2)</f>
        <v>0</v>
      </c>
    </row>
    <row r="95" spans="1:16" ht="12.75" customHeight="1" x14ac:dyDescent="0.2">
      <c r="A95" s="13"/>
      <c r="B95" s="13"/>
      <c r="C95" s="13"/>
      <c r="D95" s="13"/>
      <c r="E95" s="13" t="s">
        <v>76</v>
      </c>
      <c r="F95" s="13"/>
      <c r="G95" s="13"/>
      <c r="H95" s="13"/>
      <c r="I95" s="13">
        <f>+I15+I36+I42+I48+I87+I93</f>
        <v>0</v>
      </c>
      <c r="P95">
        <f>+P15+P36+P42+P48+P87+P93</f>
        <v>0</v>
      </c>
    </row>
    <row r="97" spans="1:16" ht="12.75" customHeight="1" x14ac:dyDescent="0.2">
      <c r="A97" s="7" t="s">
        <v>77</v>
      </c>
      <c r="B97" s="7"/>
      <c r="C97" s="7"/>
      <c r="D97" s="7"/>
      <c r="E97" s="7"/>
      <c r="F97" s="7"/>
      <c r="G97" s="7"/>
      <c r="H97" s="7"/>
      <c r="I97" s="7"/>
    </row>
    <row r="98" spans="1:16" ht="12.75" customHeight="1" x14ac:dyDescent="0.2">
      <c r="A98" s="7"/>
      <c r="B98" s="7"/>
      <c r="C98" s="7"/>
      <c r="D98" s="7"/>
      <c r="E98" s="7" t="s">
        <v>78</v>
      </c>
      <c r="F98" s="7"/>
      <c r="G98" s="7"/>
      <c r="H98" s="7"/>
      <c r="I98" s="7"/>
    </row>
    <row r="99" spans="1:16" ht="12.75" customHeight="1" x14ac:dyDescent="0.2">
      <c r="A99" s="13"/>
      <c r="B99" s="13"/>
      <c r="C99" s="13"/>
      <c r="D99" s="13"/>
      <c r="E99" s="13" t="s">
        <v>79</v>
      </c>
      <c r="F99" s="13"/>
      <c r="G99" s="13"/>
      <c r="H99" s="13"/>
      <c r="I99" s="13">
        <v>0</v>
      </c>
      <c r="P99">
        <v>0</v>
      </c>
    </row>
    <row r="100" spans="1:16" ht="12.75" customHeight="1" x14ac:dyDescent="0.2">
      <c r="A100" s="13"/>
      <c r="B100" s="13"/>
      <c r="C100" s="13"/>
      <c r="D100" s="13"/>
      <c r="E100" s="13" t="s">
        <v>80</v>
      </c>
      <c r="F100" s="13"/>
      <c r="G100" s="13"/>
      <c r="H100" s="13"/>
      <c r="I100" s="13"/>
    </row>
    <row r="101" spans="1:16" ht="12.75" customHeight="1" x14ac:dyDescent="0.2">
      <c r="A101" s="13"/>
      <c r="B101" s="13"/>
      <c r="C101" s="13"/>
      <c r="D101" s="13"/>
      <c r="E101" s="13" t="s">
        <v>81</v>
      </c>
      <c r="F101" s="13"/>
      <c r="G101" s="13"/>
      <c r="H101" s="13"/>
      <c r="I101" s="13">
        <v>0</v>
      </c>
      <c r="P101">
        <v>0</v>
      </c>
    </row>
    <row r="102" spans="1:16" ht="12.75" customHeight="1" x14ac:dyDescent="0.2">
      <c r="A102" s="13"/>
      <c r="B102" s="13"/>
      <c r="C102" s="13"/>
      <c r="D102" s="13"/>
      <c r="E102" s="13" t="s">
        <v>82</v>
      </c>
      <c r="F102" s="13"/>
      <c r="G102" s="13"/>
      <c r="H102" s="13"/>
      <c r="I102" s="13">
        <f>I99+I101</f>
        <v>0</v>
      </c>
      <c r="P102">
        <f>P99+P101</f>
        <v>0</v>
      </c>
    </row>
    <row r="104" spans="1:16" ht="12.75" customHeight="1" x14ac:dyDescent="0.2">
      <c r="A104" s="13"/>
      <c r="B104" s="13"/>
      <c r="C104" s="13"/>
      <c r="D104" s="13"/>
      <c r="E104" s="13" t="s">
        <v>82</v>
      </c>
      <c r="F104" s="13"/>
      <c r="G104" s="13"/>
      <c r="H104" s="13"/>
      <c r="I104" s="13">
        <f>I95+I102</f>
        <v>0</v>
      </c>
      <c r="P104">
        <f>P95+P102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pane ySplit="10" topLeftCell="A11" activePane="bottomLeft" state="frozen"/>
      <selection pane="bottomLeft" activeCell="B24" sqref="B24"/>
    </sheetView>
  </sheetViews>
  <sheetFormatPr defaultRowHeight="12.75" customHeight="1" x14ac:dyDescent="0.2"/>
  <cols>
    <col min="1" max="1" width="6.7109375" customWidth="1"/>
    <col min="2" max="2" width="20.7109375" customWidth="1"/>
    <col min="3" max="3" width="15.7109375" customWidth="1"/>
    <col min="4" max="4" width="12.7109375" customWidth="1"/>
    <col min="5" max="5" width="75.7109375" customWidth="1"/>
    <col min="6" max="6" width="9.7109375" customWidth="1"/>
    <col min="7" max="7" width="12.7109375" customWidth="1"/>
    <col min="8" max="9" width="14.7109375" customWidth="1"/>
    <col min="15" max="16" width="9.140625" hidden="1" customWidth="1"/>
  </cols>
  <sheetData>
    <row r="1" spans="1:16" ht="12.75" customHeight="1" x14ac:dyDescent="0.2">
      <c r="A1" s="5" t="s">
        <v>13</v>
      </c>
      <c r="C1" t="s">
        <v>14</v>
      </c>
    </row>
    <row r="2" spans="1:16" ht="12.75" customHeight="1" x14ac:dyDescent="0.2">
      <c r="C2" s="1" t="s">
        <v>15</v>
      </c>
    </row>
    <row r="4" spans="1:16" ht="12.75" customHeight="1" x14ac:dyDescent="0.2">
      <c r="A4" t="s">
        <v>16</v>
      </c>
      <c r="C4" s="5" t="s">
        <v>19</v>
      </c>
      <c r="D4" s="5"/>
      <c r="E4" s="5" t="s">
        <v>20</v>
      </c>
    </row>
    <row r="5" spans="1:16" ht="12.75" customHeight="1" x14ac:dyDescent="0.2">
      <c r="A5" t="s">
        <v>17</v>
      </c>
      <c r="C5" s="5" t="s">
        <v>325</v>
      </c>
      <c r="D5" s="5"/>
      <c r="E5" s="5" t="s">
        <v>326</v>
      </c>
    </row>
    <row r="6" spans="1:16" ht="12.75" customHeight="1" x14ac:dyDescent="0.2">
      <c r="A6" t="s">
        <v>18</v>
      </c>
      <c r="C6" s="5" t="s">
        <v>325</v>
      </c>
      <c r="D6" s="5"/>
      <c r="E6" s="5" t="s">
        <v>326</v>
      </c>
    </row>
    <row r="7" spans="1:16" ht="12.75" customHeight="1" x14ac:dyDescent="0.2">
      <c r="A7" t="s">
        <v>23</v>
      </c>
      <c r="C7" s="5"/>
      <c r="D7" s="5"/>
      <c r="E7" s="5"/>
    </row>
    <row r="8" spans="1:16" ht="12.75" customHeight="1" x14ac:dyDescent="0.2">
      <c r="A8" s="14" t="s">
        <v>24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4" t="s">
        <v>32</v>
      </c>
      <c r="I8" s="14"/>
      <c r="O8" t="s">
        <v>35</v>
      </c>
      <c r="P8" t="s">
        <v>11</v>
      </c>
    </row>
    <row r="9" spans="1:16" ht="14.25" x14ac:dyDescent="0.2">
      <c r="A9" s="14"/>
      <c r="B9" s="14"/>
      <c r="C9" s="14"/>
      <c r="D9" s="14"/>
      <c r="E9" s="14"/>
      <c r="F9" s="14"/>
      <c r="G9" s="14"/>
      <c r="H9" s="4" t="s">
        <v>33</v>
      </c>
      <c r="I9" s="4" t="s">
        <v>34</v>
      </c>
      <c r="O9" t="s">
        <v>11</v>
      </c>
    </row>
    <row r="10" spans="1:16" ht="14.25" x14ac:dyDescent="0.2">
      <c r="A10" s="4" t="s">
        <v>25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</row>
    <row r="11" spans="1:16" ht="12.75" customHeight="1" x14ac:dyDescent="0.2">
      <c r="A11" s="7"/>
      <c r="B11" s="7"/>
      <c r="C11" s="7" t="s">
        <v>25</v>
      </c>
      <c r="D11" s="7"/>
      <c r="E11" s="7" t="s">
        <v>85</v>
      </c>
      <c r="F11" s="7"/>
      <c r="G11" s="9"/>
      <c r="H11" s="7"/>
      <c r="I11" s="9"/>
    </row>
    <row r="12" spans="1:16" x14ac:dyDescent="0.2">
      <c r="A12" s="6">
        <v>1</v>
      </c>
      <c r="B12" s="6" t="s">
        <v>46</v>
      </c>
      <c r="C12" s="6" t="s">
        <v>327</v>
      </c>
      <c r="D12" s="6" t="s">
        <v>48</v>
      </c>
      <c r="E12" s="6" t="s">
        <v>328</v>
      </c>
      <c r="F12" s="6" t="s">
        <v>88</v>
      </c>
      <c r="G12" s="8">
        <v>110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25.5" x14ac:dyDescent="0.2">
      <c r="E13" s="12" t="s">
        <v>329</v>
      </c>
    </row>
    <row r="14" spans="1:16" ht="25.5" x14ac:dyDescent="0.2">
      <c r="E14" s="12" t="s">
        <v>330</v>
      </c>
    </row>
    <row r="15" spans="1:16" x14ac:dyDescent="0.2">
      <c r="A15" s="6">
        <v>2</v>
      </c>
      <c r="B15" s="6" t="s">
        <v>46</v>
      </c>
      <c r="C15" s="6" t="s">
        <v>331</v>
      </c>
      <c r="D15" s="6" t="s">
        <v>48</v>
      </c>
      <c r="E15" s="6" t="s">
        <v>332</v>
      </c>
      <c r="F15" s="6" t="s">
        <v>88</v>
      </c>
      <c r="G15" s="8">
        <v>110</v>
      </c>
      <c r="H15" s="11"/>
      <c r="I15" s="10">
        <f>ROUND((H15*G15),2)</f>
        <v>0</v>
      </c>
      <c r="O15">
        <f>rekapitulace!H8</f>
        <v>21</v>
      </c>
      <c r="P15">
        <f>O15/100*I15</f>
        <v>0</v>
      </c>
    </row>
    <row r="16" spans="1:16" ht="25.5" x14ac:dyDescent="0.2">
      <c r="E16" s="12" t="s">
        <v>329</v>
      </c>
    </row>
    <row r="17" spans="1:16" ht="38.25" x14ac:dyDescent="0.2">
      <c r="E17" s="12" t="s">
        <v>333</v>
      </c>
    </row>
    <row r="18" spans="1:16" x14ac:dyDescent="0.2">
      <c r="A18" s="6">
        <v>3</v>
      </c>
      <c r="B18" s="6" t="s">
        <v>46</v>
      </c>
      <c r="C18" s="6" t="s">
        <v>334</v>
      </c>
      <c r="D18" s="6" t="s">
        <v>48</v>
      </c>
      <c r="E18" s="6" t="s">
        <v>335</v>
      </c>
      <c r="F18" s="6" t="s">
        <v>88</v>
      </c>
      <c r="G18" s="8">
        <v>110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ht="25.5" x14ac:dyDescent="0.2">
      <c r="E19" s="12" t="s">
        <v>329</v>
      </c>
    </row>
    <row r="20" spans="1:16" ht="25.5" x14ac:dyDescent="0.2">
      <c r="E20" s="12" t="s">
        <v>336</v>
      </c>
    </row>
    <row r="21" spans="1:16" ht="12.75" customHeight="1" x14ac:dyDescent="0.2">
      <c r="A21" s="13"/>
      <c r="B21" s="13"/>
      <c r="C21" s="13" t="s">
        <v>25</v>
      </c>
      <c r="D21" s="13"/>
      <c r="E21" s="13" t="s">
        <v>85</v>
      </c>
      <c r="F21" s="13"/>
      <c r="G21" s="13"/>
      <c r="H21" s="13"/>
      <c r="I21" s="13">
        <f>SUM(I12:I20)</f>
        <v>0</v>
      </c>
      <c r="P21">
        <f>ROUND(SUM(P12:P20),2)</f>
        <v>0</v>
      </c>
    </row>
    <row r="23" spans="1:16" ht="12.75" customHeight="1" x14ac:dyDescent="0.2">
      <c r="A23" s="13"/>
      <c r="B23" s="13"/>
      <c r="C23" s="13"/>
      <c r="D23" s="13"/>
      <c r="E23" s="13" t="s">
        <v>76</v>
      </c>
      <c r="F23" s="13"/>
      <c r="G23" s="13"/>
      <c r="H23" s="13"/>
      <c r="I23" s="13">
        <f>+I21</f>
        <v>0</v>
      </c>
      <c r="P23">
        <f>+P21</f>
        <v>0</v>
      </c>
    </row>
    <row r="25" spans="1:16" ht="12.75" customHeight="1" x14ac:dyDescent="0.2">
      <c r="A25" s="7" t="s">
        <v>77</v>
      </c>
      <c r="B25" s="7"/>
      <c r="C25" s="7"/>
      <c r="D25" s="7"/>
      <c r="E25" s="7"/>
      <c r="F25" s="7"/>
      <c r="G25" s="7"/>
      <c r="H25" s="7"/>
      <c r="I25" s="7"/>
    </row>
    <row r="26" spans="1:16" ht="12.75" customHeight="1" x14ac:dyDescent="0.2">
      <c r="A26" s="7"/>
      <c r="B26" s="7"/>
      <c r="C26" s="7"/>
      <c r="D26" s="7"/>
      <c r="E26" s="7" t="s">
        <v>78</v>
      </c>
      <c r="F26" s="7"/>
      <c r="G26" s="7"/>
      <c r="H26" s="7"/>
      <c r="I26" s="7"/>
    </row>
    <row r="27" spans="1:16" ht="12.75" customHeight="1" x14ac:dyDescent="0.2">
      <c r="A27" s="13"/>
      <c r="B27" s="13"/>
      <c r="C27" s="13"/>
      <c r="D27" s="13"/>
      <c r="E27" s="13" t="s">
        <v>79</v>
      </c>
      <c r="F27" s="13"/>
      <c r="G27" s="13"/>
      <c r="H27" s="13"/>
      <c r="I27" s="13">
        <v>0</v>
      </c>
      <c r="P27">
        <v>0</v>
      </c>
    </row>
    <row r="28" spans="1:16" ht="12.75" customHeight="1" x14ac:dyDescent="0.2">
      <c r="A28" s="13"/>
      <c r="B28" s="13"/>
      <c r="C28" s="13"/>
      <c r="D28" s="13"/>
      <c r="E28" s="13" t="s">
        <v>80</v>
      </c>
      <c r="F28" s="13"/>
      <c r="G28" s="13"/>
      <c r="H28" s="13"/>
      <c r="I28" s="13"/>
    </row>
    <row r="29" spans="1:16" ht="12.75" customHeight="1" x14ac:dyDescent="0.2">
      <c r="A29" s="13"/>
      <c r="B29" s="13"/>
      <c r="C29" s="13"/>
      <c r="D29" s="13"/>
      <c r="E29" s="13" t="s">
        <v>81</v>
      </c>
      <c r="F29" s="13"/>
      <c r="G29" s="13"/>
      <c r="H29" s="13"/>
      <c r="I29" s="13">
        <v>0</v>
      </c>
      <c r="P29">
        <v>0</v>
      </c>
    </row>
    <row r="30" spans="1:16" ht="12.75" customHeight="1" x14ac:dyDescent="0.2">
      <c r="A30" s="13"/>
      <c r="B30" s="13"/>
      <c r="C30" s="13"/>
      <c r="D30" s="13"/>
      <c r="E30" s="13" t="s">
        <v>82</v>
      </c>
      <c r="F30" s="13"/>
      <c r="G30" s="13"/>
      <c r="H30" s="13"/>
      <c r="I30" s="13">
        <f>I27+I29</f>
        <v>0</v>
      </c>
      <c r="P30">
        <f>P27+P29</f>
        <v>0</v>
      </c>
    </row>
    <row r="32" spans="1:16" ht="12.75" customHeight="1" x14ac:dyDescent="0.2">
      <c r="A32" s="13"/>
      <c r="B32" s="13"/>
      <c r="C32" s="13"/>
      <c r="D32" s="13"/>
      <c r="E32" s="13" t="s">
        <v>82</v>
      </c>
      <c r="F32" s="13"/>
      <c r="G32" s="13"/>
      <c r="H32" s="13"/>
      <c r="I32" s="13">
        <f>I23+I30</f>
        <v>0</v>
      </c>
      <c r="P32">
        <f>P23+P30</f>
        <v>0</v>
      </c>
    </row>
  </sheetData>
  <sheetProtection formatColumns="0"/>
  <mergeCells count="8">
    <mergeCell ref="G8:G9"/>
    <mergeCell ref="H8:I8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rekapitulace</vt:lpstr>
      <vt:lpstr>SO 000</vt:lpstr>
      <vt:lpstr>SO 001</vt:lpstr>
      <vt:lpstr>SO 102.7</vt:lpstr>
      <vt:lpstr>SO 401</vt:lpstr>
      <vt:lpstr>SO 403-D</vt:lpstr>
      <vt:lpstr>SO 801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Aleš</dc:creator>
  <cp:lastModifiedBy>Lada Aleš</cp:lastModifiedBy>
  <dcterms:created xsi:type="dcterms:W3CDTF">2018-08-08T07:37:18Z</dcterms:created>
  <dcterms:modified xsi:type="dcterms:W3CDTF">2018-08-08T07:37:19Z</dcterms:modified>
</cp:coreProperties>
</file>